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13545" windowHeight="9795" tabRatio="570"/>
  </bookViews>
  <sheets>
    <sheet name="10.3" sheetId="6" r:id="rId1"/>
    <sheet name="10.4" sheetId="7" r:id="rId2"/>
    <sheet name="10.6" sheetId="9" r:id="rId3"/>
    <sheet name="10.14" sheetId="30" r:id="rId4"/>
    <sheet name="10.16" sheetId="31" r:id="rId5"/>
    <sheet name="10.19" sheetId="32" r:id="rId6"/>
    <sheet name="10.21" sheetId="33" r:id="rId7"/>
    <sheet name="10.24" sheetId="34" r:id="rId8"/>
    <sheet name="10.27" sheetId="35" r:id="rId9"/>
  </sheets>
  <definedNames>
    <definedName name="Capacities">#REF!</definedName>
    <definedName name="coin_cuttype" localSheetId="3" hidden="1">1</definedName>
    <definedName name="coin_cuttype" localSheetId="6" hidden="1">1</definedName>
    <definedName name="coin_cuttype" localSheetId="1" hidden="1">1</definedName>
    <definedName name="coin_dualtol" localSheetId="3" hidden="1">0.0000001</definedName>
    <definedName name="coin_dualtol" localSheetId="6" hidden="1">0.0000001</definedName>
    <definedName name="coin_dualtol" localSheetId="1" hidden="1">0.0000001</definedName>
    <definedName name="coin_heurs" localSheetId="3" hidden="1">1</definedName>
    <definedName name="coin_heurs" localSheetId="6" hidden="1">1</definedName>
    <definedName name="coin_heurs" localSheetId="1" hidden="1">1</definedName>
    <definedName name="coin_integerpresolve" localSheetId="3" hidden="1">1</definedName>
    <definedName name="coin_integerpresolve" localSheetId="6" hidden="1">1</definedName>
    <definedName name="coin_integerpresolve" localSheetId="1" hidden="1">1</definedName>
    <definedName name="coin_presolve1" localSheetId="3" hidden="1">1</definedName>
    <definedName name="coin_presolve1" localSheetId="6" hidden="1">1</definedName>
    <definedName name="coin_presolve1" localSheetId="1" hidden="1">1</definedName>
    <definedName name="coin_primaltol" localSheetId="3" hidden="1">0.0000001</definedName>
    <definedName name="coin_primaltol" localSheetId="6" hidden="1">0.0000001</definedName>
    <definedName name="coin_primaltol" localSheetId="1" hidden="1">0.0000001</definedName>
    <definedName name="Demands">#REF!</definedName>
    <definedName name="_xlnm.Print_Area" localSheetId="1">'10.4'!$A$1:$R$61</definedName>
    <definedName name="_xlnm.Print_Area" localSheetId="2">'10.6'!$A$1:$S$61</definedName>
    <definedName name="Sent">#REF!</definedName>
    <definedName name="Shipments">#REF!</definedName>
    <definedName name="solver_adj" localSheetId="3" hidden="1">'10.14'!$C$11:$F$14</definedName>
    <definedName name="solver_adj" localSheetId="4" hidden="1">'10.16'!$C$10:$D$12</definedName>
    <definedName name="solver_adj" localSheetId="5" hidden="1">'10.19'!$C$5:$Q$5</definedName>
    <definedName name="solver_adj" localSheetId="6" hidden="1">'10.21'!$C$5:$N$5</definedName>
    <definedName name="solver_adj" localSheetId="7" hidden="1">'10.24'!$B$5:$P$5</definedName>
    <definedName name="solver_adj" localSheetId="8" hidden="1">'10.27'!$B$4:$N$4</definedName>
    <definedName name="solver_adj" localSheetId="1" hidden="1">'10.4'!$C$12:$F$14</definedName>
    <definedName name="solver_adj" localSheetId="2" hidden="1">'10.6'!$C$12:$G$14</definedName>
    <definedName name="solver_adj_ob" localSheetId="3" hidden="1">1</definedName>
    <definedName name="solver_adj_ob" localSheetId="4" hidden="1">1</definedName>
    <definedName name="solver_adj_ob" localSheetId="5" hidden="1">1</definedName>
    <definedName name="solver_adj_ob" localSheetId="6" hidden="1">1</definedName>
    <definedName name="solver_adj_ob" localSheetId="7" hidden="1">1</definedName>
    <definedName name="solver_adj_ob" localSheetId="8" hidden="1">1</definedName>
    <definedName name="solver_adj_ob" localSheetId="1" hidden="1">1</definedName>
    <definedName name="solver_adj_ob1" localSheetId="4" hidden="1">1</definedName>
    <definedName name="solver_adj1" localSheetId="4" hidden="1">'10.16'!$H$10:$L$11</definedName>
    <definedName name="solver_cct" localSheetId="1" hidden="1">20</definedName>
    <definedName name="solver_cct" localSheetId="2" hidden="1">20</definedName>
    <definedName name="solver_cgt" localSheetId="1" hidden="1">1</definedName>
    <definedName name="solver_cgt" localSheetId="2" hidden="1">1</definedName>
    <definedName name="solver_cha" localSheetId="3" hidden="1">0</definedName>
    <definedName name="solver_cha" localSheetId="4" hidden="1">0</definedName>
    <definedName name="solver_cha" localSheetId="5" hidden="1">0</definedName>
    <definedName name="solver_cha" localSheetId="6" hidden="1">0</definedName>
    <definedName name="solver_cha" localSheetId="7" hidden="1">0</definedName>
    <definedName name="solver_cha" localSheetId="8" hidden="1">0</definedName>
    <definedName name="solver_cha" localSheetId="1" hidden="1">0</definedName>
    <definedName name="solver_chc1" localSheetId="3" hidden="1">0</definedName>
    <definedName name="solver_chc1" localSheetId="4" hidden="1">0</definedName>
    <definedName name="solver_chc1" localSheetId="5" hidden="1">0</definedName>
    <definedName name="solver_chc1" localSheetId="6" hidden="1">0</definedName>
    <definedName name="solver_chc1" localSheetId="7" hidden="1">0</definedName>
    <definedName name="solver_chc1" localSheetId="8" hidden="1">0</definedName>
    <definedName name="solver_chc1" localSheetId="1" hidden="1">0</definedName>
    <definedName name="solver_chc1" localSheetId="2" hidden="1">0</definedName>
    <definedName name="solver_chc2" localSheetId="3" hidden="1">0</definedName>
    <definedName name="solver_chc2" localSheetId="4" hidden="1">0</definedName>
    <definedName name="solver_chc2" localSheetId="8" hidden="1">0</definedName>
    <definedName name="solver_chc2" localSheetId="1" hidden="1">0</definedName>
    <definedName name="solver_chc2" localSheetId="2" hidden="1">0</definedName>
    <definedName name="solver_chc3" localSheetId="4" hidden="1">0</definedName>
    <definedName name="solver_chc3" localSheetId="8" hidden="1">0</definedName>
    <definedName name="solver_chn" localSheetId="3" hidden="1">4</definedName>
    <definedName name="solver_chn" localSheetId="4" hidden="1">4</definedName>
    <definedName name="solver_chn" localSheetId="5" hidden="1">4</definedName>
    <definedName name="solver_chn" localSheetId="6" hidden="1">4</definedName>
    <definedName name="solver_chn" localSheetId="7" hidden="1">4</definedName>
    <definedName name="solver_chn" localSheetId="8" hidden="1">4</definedName>
    <definedName name="solver_chn" localSheetId="1" hidden="1">4</definedName>
    <definedName name="solver_chp1" localSheetId="3" hidden="1">0</definedName>
    <definedName name="solver_chp1" localSheetId="4" hidden="1">0</definedName>
    <definedName name="solver_chp1" localSheetId="5" hidden="1">0</definedName>
    <definedName name="solver_chp1" localSheetId="6" hidden="1">0</definedName>
    <definedName name="solver_chp1" localSheetId="7" hidden="1">0</definedName>
    <definedName name="solver_chp1" localSheetId="8" hidden="1">0</definedName>
    <definedName name="solver_chp1" localSheetId="1" hidden="1">0</definedName>
    <definedName name="solver_chp1" localSheetId="2" hidden="1">0</definedName>
    <definedName name="solver_chp2" localSheetId="3" hidden="1">0</definedName>
    <definedName name="solver_chp2" localSheetId="4" hidden="1">0</definedName>
    <definedName name="solver_chp2" localSheetId="8" hidden="1">0</definedName>
    <definedName name="solver_chp2" localSheetId="1" hidden="1">0</definedName>
    <definedName name="solver_chp2" localSheetId="2" hidden="1">0</definedName>
    <definedName name="solver_chp3" localSheetId="4" hidden="1">0</definedName>
    <definedName name="solver_chp3" localSheetId="8" hidden="1">0</definedName>
    <definedName name="solver_cht" localSheetId="3" hidden="1">0</definedName>
    <definedName name="solver_cht" localSheetId="4" hidden="1">0</definedName>
    <definedName name="solver_cht" localSheetId="5" hidden="1">0</definedName>
    <definedName name="solver_cht" localSheetId="6" hidden="1">0</definedName>
    <definedName name="solver_cht" localSheetId="7" hidden="1">0</definedName>
    <definedName name="solver_cht" localSheetId="8" hidden="1">0</definedName>
    <definedName name="solver_cht" localSheetId="1" hidden="1">0</definedName>
    <definedName name="solver_cir1" localSheetId="3" hidden="1">1</definedName>
    <definedName name="solver_cir1" localSheetId="4" hidden="1">1</definedName>
    <definedName name="solver_cir1" localSheetId="5" hidden="1">1</definedName>
    <definedName name="solver_cir1" localSheetId="6" hidden="1">1</definedName>
    <definedName name="solver_cir1" localSheetId="7" hidden="1">1</definedName>
    <definedName name="solver_cir1" localSheetId="8" hidden="1">1</definedName>
    <definedName name="solver_cir1" localSheetId="1" hidden="1">1</definedName>
    <definedName name="solver_cir1" localSheetId="2" hidden="1">1</definedName>
    <definedName name="solver_cir2" localSheetId="3" hidden="1">1</definedName>
    <definedName name="solver_cir2" localSheetId="4" hidden="1">1</definedName>
    <definedName name="solver_cir2" localSheetId="8" hidden="1">1</definedName>
    <definedName name="solver_cir2" localSheetId="1" hidden="1">1</definedName>
    <definedName name="solver_cir2" localSheetId="2" hidden="1">1</definedName>
    <definedName name="solver_cir3" localSheetId="4" hidden="1">1</definedName>
    <definedName name="solver_cir3" localSheetId="8" hidden="1">1</definedName>
    <definedName name="solver_con" localSheetId="3" hidden="1">" "</definedName>
    <definedName name="solver_con" localSheetId="4" hidden="1">" "</definedName>
    <definedName name="solver_con" localSheetId="5" hidden="1">" "</definedName>
    <definedName name="solver_con" localSheetId="6" hidden="1">" "</definedName>
    <definedName name="solver_con" localSheetId="7" hidden="1">" "</definedName>
    <definedName name="solver_con" localSheetId="8" hidden="1">" "</definedName>
    <definedName name="solver_con" localSheetId="1" hidden="1">" "</definedName>
    <definedName name="solver_con1" localSheetId="3" hidden="1">" "</definedName>
    <definedName name="solver_con1" localSheetId="4" hidden="1">" "</definedName>
    <definedName name="solver_con1" localSheetId="5" hidden="1">" "</definedName>
    <definedName name="solver_con1" localSheetId="6" hidden="1">" "</definedName>
    <definedName name="solver_con1" localSheetId="7" hidden="1">" "</definedName>
    <definedName name="solver_con1" localSheetId="8" hidden="1">" "</definedName>
    <definedName name="solver_con1" localSheetId="1" hidden="1">" "</definedName>
    <definedName name="solver_con1" localSheetId="2" hidden="1">" "</definedName>
    <definedName name="solver_con2" localSheetId="3" hidden="1">" "</definedName>
    <definedName name="solver_con2" localSheetId="4" hidden="1">" "</definedName>
    <definedName name="solver_con2" localSheetId="8" hidden="1">" "</definedName>
    <definedName name="solver_con2" localSheetId="1" hidden="1">" "</definedName>
    <definedName name="solver_con2" localSheetId="2" hidden="1">" "</definedName>
    <definedName name="solver_con3" localSheetId="4" hidden="1">" "</definedName>
    <definedName name="solver_con3" localSheetId="8" hidden="1">" "</definedName>
    <definedName name="solver_cvg" localSheetId="1" hidden="1">0.0001</definedName>
    <definedName name="solver_cvg" localSheetId="2" hidden="1">0.0001</definedName>
    <definedName name="solver_dia" localSheetId="3" hidden="1">5</definedName>
    <definedName name="solver_dia" localSheetId="4" hidden="1">5</definedName>
    <definedName name="solver_dia" localSheetId="5" hidden="1">5</definedName>
    <definedName name="solver_dia" localSheetId="6" hidden="1">5</definedName>
    <definedName name="solver_dia" localSheetId="7" hidden="1">5</definedName>
    <definedName name="solver_dia" localSheetId="8" hidden="1">5</definedName>
    <definedName name="solver_dia" localSheetId="1" hidden="1">5</definedName>
    <definedName name="solver_dia" localSheetId="2" hidden="1">5</definedName>
    <definedName name="solver_drv" localSheetId="3" hidden="1">1</definedName>
    <definedName name="solver_drv" localSheetId="6" hidden="1">1</definedName>
    <definedName name="solver_drv" localSheetId="1" hidden="1">1</definedName>
    <definedName name="solver_drv" localSheetId="2" hidden="1">1</definedName>
    <definedName name="solver_dua" localSheetId="1" hidden="1">1</definedName>
    <definedName name="solver_dua" localSheetId="2" hidden="1">1</definedName>
    <definedName name="solver_eng" localSheetId="3" hidden="1">2</definedName>
    <definedName name="solver_eng" localSheetId="4" hidden="1">2</definedName>
    <definedName name="solver_eng" localSheetId="5" hidden="1">2</definedName>
    <definedName name="solver_eng" localSheetId="6" hidden="1">2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st" localSheetId="1" hidden="1">1</definedName>
    <definedName name="solver_est" localSheetId="2" hidden="1">1</definedName>
    <definedName name="solver_gct" localSheetId="1" hidden="1">20</definedName>
    <definedName name="solver_gct" localSheetId="2" hidden="1">20</definedName>
    <definedName name="solver_gop" localSheetId="1" hidden="1">1</definedName>
    <definedName name="solver_gop" localSheetId="2" hidden="1">1</definedName>
    <definedName name="solver_iao" localSheetId="3" hidden="1">0</definedName>
    <definedName name="solver_iao" localSheetId="4" hidden="1">0</definedName>
    <definedName name="solver_iao" localSheetId="5" hidden="1">0</definedName>
    <definedName name="solver_iao" localSheetId="6" hidden="1">0</definedName>
    <definedName name="solver_iao" localSheetId="7" hidden="1">0</definedName>
    <definedName name="solver_iao" localSheetId="8" hidden="1">0</definedName>
    <definedName name="solver_iao" localSheetId="1" hidden="1">0</definedName>
    <definedName name="solver_iao" localSheetId="2" hidden="1">0</definedName>
    <definedName name="solver_ibd" localSheetId="1" hidden="1">2</definedName>
    <definedName name="solver_ibd" localSheetId="2" hidden="1">2</definedName>
    <definedName name="solver_ifs" localSheetId="1" hidden="1">0</definedName>
    <definedName name="solver_ifs" localSheetId="2" hidden="1">0</definedName>
    <definedName name="solver_int" localSheetId="3" hidden="1">0</definedName>
    <definedName name="solver_int" localSheetId="4" hidden="1">0</definedName>
    <definedName name="solver_int" localSheetId="5" hidden="1">0</definedName>
    <definedName name="solver_int" localSheetId="6" hidden="1">0</definedName>
    <definedName name="solver_int" localSheetId="7" hidden="1">0</definedName>
    <definedName name="solver_int" localSheetId="8" hidden="1">0</definedName>
    <definedName name="solver_int" localSheetId="1" hidden="1">0</definedName>
    <definedName name="solver_int" localSheetId="2" hidden="1">0</definedName>
    <definedName name="solver_irs" localSheetId="3" hidden="1">0</definedName>
    <definedName name="solver_irs" localSheetId="4" hidden="1">0</definedName>
    <definedName name="solver_irs" localSheetId="5" hidden="1">0</definedName>
    <definedName name="solver_irs" localSheetId="6" hidden="1">0</definedName>
    <definedName name="solver_irs" localSheetId="7" hidden="1">0</definedName>
    <definedName name="solver_irs" localSheetId="8" hidden="1">0</definedName>
    <definedName name="solver_irs" localSheetId="1" hidden="1">0</definedName>
    <definedName name="solver_irs" localSheetId="2" hidden="1">0</definedName>
    <definedName name="solver_ism" localSheetId="3" hidden="1">0</definedName>
    <definedName name="solver_ism" localSheetId="4" hidden="1">0</definedName>
    <definedName name="solver_ism" localSheetId="5" hidden="1">0</definedName>
    <definedName name="solver_ism" localSheetId="6" hidden="1">0</definedName>
    <definedName name="solver_ism" localSheetId="7" hidden="1">0</definedName>
    <definedName name="solver_ism" localSheetId="8" hidden="1">0</definedName>
    <definedName name="solver_ism" localSheetId="1" hidden="1">0</definedName>
    <definedName name="solver_ism" localSheetId="2" hidden="1">0</definedName>
    <definedName name="solver_itr" localSheetId="3" hidden="1">2147483647</definedName>
    <definedName name="solver_itr" localSheetId="6" hidden="1">2147483647</definedName>
    <definedName name="solver_itr" localSheetId="1" hidden="1">1000</definedName>
    <definedName name="solver_itr" localSheetId="2" hidden="1">1000</definedName>
    <definedName name="solver_kiv" localSheetId="3" hidden="1">2E+30</definedName>
    <definedName name="solver_kiv" localSheetId="6" hidden="1">2E+30</definedName>
    <definedName name="solver_kiv" localSheetId="1" hidden="1">2E+30</definedName>
    <definedName name="solver_lhs_ob1" localSheetId="3" hidden="1">0</definedName>
    <definedName name="solver_lhs_ob1" localSheetId="4" hidden="1">0</definedName>
    <definedName name="solver_lhs_ob1" localSheetId="5" hidden="1">0</definedName>
    <definedName name="solver_lhs_ob1" localSheetId="6" hidden="1">0</definedName>
    <definedName name="solver_lhs_ob1" localSheetId="7" hidden="1">0</definedName>
    <definedName name="solver_lhs_ob1" localSheetId="8" hidden="1">0</definedName>
    <definedName name="solver_lhs_ob1" localSheetId="1" hidden="1">0</definedName>
    <definedName name="solver_lhs_ob1" localSheetId="2" hidden="1">0</definedName>
    <definedName name="solver_lhs_ob2" localSheetId="3" hidden="1">0</definedName>
    <definedName name="solver_lhs_ob2" localSheetId="4" hidden="1">0</definedName>
    <definedName name="solver_lhs_ob2" localSheetId="8" hidden="1">0</definedName>
    <definedName name="solver_lhs_ob2" localSheetId="1" hidden="1">0</definedName>
    <definedName name="solver_lhs_ob2" localSheetId="2" hidden="1">0</definedName>
    <definedName name="solver_lhs_ob3" localSheetId="4" hidden="1">0</definedName>
    <definedName name="solver_lhs_ob3" localSheetId="8" hidden="1">0</definedName>
    <definedName name="solver_lhs1" localSheetId="3" hidden="1">'10.14'!$G$11:$G$14</definedName>
    <definedName name="solver_lhs1" localSheetId="4" hidden="1">'10.16'!$E$10:$E$12</definedName>
    <definedName name="solver_lhs1" localSheetId="5" hidden="1">'10.19'!$R$10:$R$17</definedName>
    <definedName name="solver_lhs1" localSheetId="6" hidden="1">'10.21'!$P$12:$P$18</definedName>
    <definedName name="solver_lhs1" localSheetId="7" hidden="1">'10.24'!$Q$11:$Q$18</definedName>
    <definedName name="solver_lhs1" localSheetId="8" hidden="1">'10.27'!$O$12:$O$20</definedName>
    <definedName name="solver_lhs1" localSheetId="1" hidden="1">'10.4'!$C$15:$F$15</definedName>
    <definedName name="solver_lhs1" localSheetId="2" hidden="1">'10.6'!$C$15:$G$15</definedName>
    <definedName name="solver_lhs2" localSheetId="3" hidden="1">'10.14'!$C$15:$F$15</definedName>
    <definedName name="solver_lhs2" localSheetId="4" hidden="1">'10.16'!$H$12:$L$12</definedName>
    <definedName name="solver_lhs2" localSheetId="8" hidden="1">'10.27'!$O$21:$O$22</definedName>
    <definedName name="solver_lhs2" localSheetId="1" hidden="1">'10.4'!$G$12:$G$14</definedName>
    <definedName name="solver_lhs2" localSheetId="2" hidden="1">'10.6'!$H$12:$H$14</definedName>
    <definedName name="solver_lhs3" localSheetId="4" hidden="1">'10.16'!$C$13:$D$13</definedName>
    <definedName name="solver_lhs3" localSheetId="8" hidden="1">'10.27'!$O$23:$O$26</definedName>
    <definedName name="solver_lin" localSheetId="3" hidden="1">1</definedName>
    <definedName name="solver_lin" localSheetId="4" hidden="1">1</definedName>
    <definedName name="solver_lin" localSheetId="5" hidden="1">1</definedName>
    <definedName name="solver_lin" localSheetId="6" hidden="1">1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loc" localSheetId="1" hidden="1">1</definedName>
    <definedName name="solver_loc" localSheetId="2" hidden="1">1</definedName>
    <definedName name="solver_lva" localSheetId="1" hidden="1">2</definedName>
    <definedName name="solver_lva" localSheetId="2" hidden="1">2</definedName>
    <definedName name="solver_mda" localSheetId="3" hidden="1">4</definedName>
    <definedName name="solver_mda" localSheetId="4" hidden="1">4</definedName>
    <definedName name="solver_mda" localSheetId="5" hidden="1">4</definedName>
    <definedName name="solver_mda" localSheetId="6" hidden="1">4</definedName>
    <definedName name="solver_mda" localSheetId="7" hidden="1">4</definedName>
    <definedName name="solver_mda" localSheetId="8" hidden="1">4</definedName>
    <definedName name="solver_mda" localSheetId="1" hidden="1">4</definedName>
    <definedName name="solver_mda" localSheetId="2" hidden="1">4</definedName>
    <definedName name="solver_mip" localSheetId="3" hidden="1">2147483647</definedName>
    <definedName name="solver_mip" localSheetId="6" hidden="1">2147483647</definedName>
    <definedName name="solver_mip" localSheetId="1" hidden="1">5000</definedName>
    <definedName name="solver_mip" localSheetId="2" hidden="1">5000</definedName>
    <definedName name="solver_mni" localSheetId="1" hidden="1">30</definedName>
    <definedName name="solver_mni" localSheetId="2" hidden="1">30</definedName>
    <definedName name="solver_mod" localSheetId="3" hidden="1">3</definedName>
    <definedName name="solver_mod" localSheetId="4" hidden="1">3</definedName>
    <definedName name="solver_mod" localSheetId="5" hidden="1">3</definedName>
    <definedName name="solver_mod" localSheetId="6" hidden="1">3</definedName>
    <definedName name="solver_mod" localSheetId="7" hidden="1">3</definedName>
    <definedName name="solver_mod" localSheetId="8" hidden="1">3</definedName>
    <definedName name="solver_mod" localSheetId="1" hidden="1">3</definedName>
    <definedName name="solver_mod" localSheetId="2" hidden="1">3</definedName>
    <definedName name="solver_mrt" localSheetId="1" hidden="1">0.075</definedName>
    <definedName name="solver_mrt" localSheetId="2" hidden="1">0.075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eg" localSheetId="6" hidden="1">1</definedName>
    <definedName name="solver_neg" localSheetId="7" hidden="1">1</definedName>
    <definedName name="solver_neg" localSheetId="8" hidden="1">1</definedName>
    <definedName name="solver_neg" localSheetId="1" hidden="1">1</definedName>
    <definedName name="solver_neg" localSheetId="2" hidden="1">1</definedName>
    <definedName name="solver_nod" localSheetId="3" hidden="1">2147483647</definedName>
    <definedName name="solver_nod" localSheetId="6" hidden="1">2147483647</definedName>
    <definedName name="solver_nod" localSheetId="1" hidden="1">5000</definedName>
    <definedName name="solver_nod" localSheetId="2" hidden="1">5000</definedName>
    <definedName name="solver_ntr" localSheetId="3" hidden="1">0</definedName>
    <definedName name="solver_ntr" localSheetId="4" hidden="1">0</definedName>
    <definedName name="solver_ntr" localSheetId="5" hidden="1">0</definedName>
    <definedName name="solver_ntr" localSheetId="6" hidden="1">0</definedName>
    <definedName name="solver_ntr" localSheetId="7" hidden="1">0</definedName>
    <definedName name="solver_ntr" localSheetId="8" hidden="1">0</definedName>
    <definedName name="solver_ntr" localSheetId="1" hidden="1">0</definedName>
    <definedName name="solver_ntr" localSheetId="2" hidden="1">2</definedName>
    <definedName name="solver_ntri" hidden="1">1000</definedName>
    <definedName name="solver_num" localSheetId="3" hidden="1">2</definedName>
    <definedName name="solver_num" localSheetId="4" hidden="1">3</definedName>
    <definedName name="solver_num" localSheetId="5" hidden="1">1</definedName>
    <definedName name="solver_num" localSheetId="6" hidden="1">1</definedName>
    <definedName name="solver_num" localSheetId="7" hidden="1">1</definedName>
    <definedName name="solver_num" localSheetId="8" hidden="1">3</definedName>
    <definedName name="solver_num" localSheetId="1" hidden="1">2</definedName>
    <definedName name="solver_num" localSheetId="2" hidden="1">2</definedName>
    <definedName name="solver_nwt" localSheetId="1" hidden="1">1</definedName>
    <definedName name="solver_nwt" localSheetId="2" hidden="1">1</definedName>
    <definedName name="solver_obc" localSheetId="3" hidden="1">0</definedName>
    <definedName name="solver_obc" localSheetId="4" hidden="1">0</definedName>
    <definedName name="solver_obc" localSheetId="5" hidden="1">0</definedName>
    <definedName name="solver_obc" localSheetId="6" hidden="1">0</definedName>
    <definedName name="solver_obc" localSheetId="7" hidden="1">0</definedName>
    <definedName name="solver_obc" localSheetId="8" hidden="1">0</definedName>
    <definedName name="solver_obc" localSheetId="1" hidden="1">0</definedName>
    <definedName name="solver_obp" localSheetId="3" hidden="1">0</definedName>
    <definedName name="solver_obp" localSheetId="4" hidden="1">0</definedName>
    <definedName name="solver_obp" localSheetId="5" hidden="1">0</definedName>
    <definedName name="solver_obp" localSheetId="6" hidden="1">0</definedName>
    <definedName name="solver_obp" localSheetId="7" hidden="1">0</definedName>
    <definedName name="solver_obp" localSheetId="8" hidden="1">0</definedName>
    <definedName name="solver_obp" localSheetId="1" hidden="1">0</definedName>
    <definedName name="solver_ofx" localSheetId="1" hidden="1">2</definedName>
    <definedName name="solver_ofx" localSheetId="2" hidden="1">2</definedName>
    <definedName name="solver_opt" localSheetId="3" hidden="1">'10.14'!$C$17</definedName>
    <definedName name="solver_opt" localSheetId="4" hidden="1">'10.16'!$E$17</definedName>
    <definedName name="solver_opt" localSheetId="5" hidden="1">'10.19'!$R$7</definedName>
    <definedName name="solver_opt" localSheetId="6" hidden="1">'10.21'!$P$10</definedName>
    <definedName name="solver_opt" localSheetId="7" hidden="1">'10.24'!$B$7</definedName>
    <definedName name="solver_opt" localSheetId="8" hidden="1">'10.27'!$O$9</definedName>
    <definedName name="solver_opt" localSheetId="1" hidden="1">'10.4'!$C$18</definedName>
    <definedName name="solver_opt" localSheetId="2" hidden="1">'10.6'!$C$18</definedName>
    <definedName name="solver_opt_ob" localSheetId="3" hidden="1">1</definedName>
    <definedName name="solver_opt_ob" localSheetId="4" hidden="1">1</definedName>
    <definedName name="solver_opt_ob" localSheetId="5" hidden="1">1</definedName>
    <definedName name="solver_opt_ob" localSheetId="6" hidden="1">1</definedName>
    <definedName name="solver_opt_ob" localSheetId="7" hidden="1">1</definedName>
    <definedName name="solver_opt_ob" localSheetId="8" hidden="1">1</definedName>
    <definedName name="solver_opt_ob" localSheetId="1" hidden="1">1</definedName>
    <definedName name="solver_phr" localSheetId="1" hidden="1">2</definedName>
    <definedName name="solver_phr" localSheetId="2" hidden="1">2</definedName>
    <definedName name="solver_piv" localSheetId="1" hidden="1">0.000001</definedName>
    <definedName name="solver_piv" localSheetId="2" hidden="1">0.000001</definedName>
    <definedName name="solver_pre" localSheetId="1" hidden="1">0.00000001</definedName>
    <definedName name="solver_pre" localSheetId="2" hidden="1">0.00000001</definedName>
    <definedName name="solver_pro" localSheetId="1" hidden="1">2</definedName>
    <definedName name="solver_pro" localSheetId="2" hidden="1">2</definedName>
    <definedName name="solver_psi" localSheetId="3" hidden="1">0</definedName>
    <definedName name="solver_psi" localSheetId="4" hidden="1">0</definedName>
    <definedName name="solver_psi" localSheetId="5" hidden="1">0</definedName>
    <definedName name="solver_psi" localSheetId="6" hidden="1">0</definedName>
    <definedName name="solver_psi" localSheetId="7" hidden="1">0</definedName>
    <definedName name="solver_psi" localSheetId="8" hidden="1">0</definedName>
    <definedName name="solver_psi" localSheetId="1" hidden="1">0</definedName>
    <definedName name="solver_rbv" localSheetId="1" hidden="1">1</definedName>
    <definedName name="solver_rbv" localSheetId="2" hidden="1">1</definedName>
    <definedName name="solver_rdp" localSheetId="3" hidden="1">0</definedName>
    <definedName name="solver_rdp" localSheetId="4" hidden="1">0</definedName>
    <definedName name="solver_rdp" localSheetId="5" hidden="1">0</definedName>
    <definedName name="solver_rdp" localSheetId="6" hidden="1">0</definedName>
    <definedName name="solver_rdp" localSheetId="7" hidden="1">0</definedName>
    <definedName name="solver_rdp" localSheetId="8" hidden="1">0</definedName>
    <definedName name="solver_rdp" localSheetId="1" hidden="1">0</definedName>
    <definedName name="solver_rdp" localSheetId="2" hidden="1">0</definedName>
    <definedName name="solver_red" localSheetId="1" hidden="1">0.000001</definedName>
    <definedName name="solver_red" localSheetId="2" hidden="1">0.000001</definedName>
    <definedName name="solver_rel1" localSheetId="3" hidden="1">2</definedName>
    <definedName name="solver_rel1" localSheetId="4" hidden="1">1</definedName>
    <definedName name="solver_rel1" localSheetId="5" hidden="1">2</definedName>
    <definedName name="solver_rel1" localSheetId="6" hidden="1">2</definedName>
    <definedName name="solver_rel1" localSheetId="7" hidden="1">2</definedName>
    <definedName name="solver_rel1" localSheetId="8" hidden="1">2</definedName>
    <definedName name="solver_rel1" localSheetId="1" hidden="1">3</definedName>
    <definedName name="solver_rel1" localSheetId="2" hidden="1">3</definedName>
    <definedName name="solver_rel2" localSheetId="3" hidden="1">2</definedName>
    <definedName name="solver_rel2" localSheetId="4" hidden="1">3</definedName>
    <definedName name="solver_rel2" localSheetId="8" hidden="1">3</definedName>
    <definedName name="solver_rel2" localSheetId="1" hidden="1">1</definedName>
    <definedName name="solver_rel2" localSheetId="2" hidden="1">1</definedName>
    <definedName name="solver_rel3" localSheetId="4" hidden="1">2</definedName>
    <definedName name="solver_rel3" localSheetId="8" hidden="1">1</definedName>
    <definedName name="solver_reo" localSheetId="1" hidden="1">2</definedName>
    <definedName name="solver_reo" localSheetId="2" hidden="1">2</definedName>
    <definedName name="solver_rep" localSheetId="3" hidden="1">0</definedName>
    <definedName name="solver_rep" localSheetId="6" hidden="1">0</definedName>
    <definedName name="solver_rep" localSheetId="1" hidden="1">2</definedName>
    <definedName name="solver_rep" localSheetId="2" hidden="1">2</definedName>
    <definedName name="solver_rhs1" localSheetId="3" hidden="1">1</definedName>
    <definedName name="solver_rhs1" localSheetId="4" hidden="1">'10.16'!$E$5:$E$7</definedName>
    <definedName name="solver_rhs1" localSheetId="5" hidden="1">'10.19'!$T$10:$T$17</definedName>
    <definedName name="solver_rhs1" localSheetId="6" hidden="1">'10.21'!$R$12:$R$18</definedName>
    <definedName name="solver_rhs1" localSheetId="7" hidden="1">'10.24'!$S$11:$S$18</definedName>
    <definedName name="solver_rhs1" localSheetId="8" hidden="1">'10.27'!$Q$12:$Q$20</definedName>
    <definedName name="solver_rhs1" localSheetId="1" hidden="1">'10.4'!$C$8:$F$8</definedName>
    <definedName name="solver_rhs1" localSheetId="2" hidden="1">'10.6'!$C$8:$G$8</definedName>
    <definedName name="solver_rhs2" localSheetId="3" hidden="1">1</definedName>
    <definedName name="solver_rhs2" localSheetId="4" hidden="1">'10.16'!$H$7:$L$7</definedName>
    <definedName name="solver_rhs2" localSheetId="8" hidden="1">'10.27'!$Q$21:$Q$22</definedName>
    <definedName name="solver_rhs2" localSheetId="1" hidden="1">'10.4'!$G$5:$G$7</definedName>
    <definedName name="solver_rhs2" localSheetId="2" hidden="1">'10.6'!$H$5:$H$7</definedName>
    <definedName name="solver_rhs3" localSheetId="4" hidden="1">'10.16'!$M$10:$M$11</definedName>
    <definedName name="solver_rhs3" localSheetId="8" hidden="1">'10.27'!$Q$23:$Q$26</definedName>
    <definedName name="solver_rlx" localSheetId="3" hidden="1">0</definedName>
    <definedName name="solver_rlx" localSheetId="4" hidden="1">0</definedName>
    <definedName name="solver_rlx" localSheetId="5" hidden="1">0</definedName>
    <definedName name="solver_rlx" localSheetId="6" hidden="1">0</definedName>
    <definedName name="solver_rlx" localSheetId="7" hidden="1">0</definedName>
    <definedName name="solver_rlx" localSheetId="8" hidden="1">0</definedName>
    <definedName name="solver_rlx" localSheetId="1" hidden="1">0</definedName>
    <definedName name="solver_rlx" localSheetId="2" hidden="1">2</definedName>
    <definedName name="solver_rsmp" hidden="1">2</definedName>
    <definedName name="solver_rtr" localSheetId="3" hidden="1">0</definedName>
    <definedName name="solver_rtr" localSheetId="4" hidden="1">0</definedName>
    <definedName name="solver_rtr" localSheetId="5" hidden="1">0</definedName>
    <definedName name="solver_rtr" localSheetId="6" hidden="1">0</definedName>
    <definedName name="solver_rtr" localSheetId="7" hidden="1">0</definedName>
    <definedName name="solver_rtr" localSheetId="8" hidden="1">0</definedName>
    <definedName name="solver_rtr" localSheetId="1" hidden="1">0</definedName>
    <definedName name="solver_rtr" localSheetId="2" hidden="1">0</definedName>
    <definedName name="solver_rxc1" localSheetId="3" hidden="1">1</definedName>
    <definedName name="solver_rxc1" localSheetId="4" hidden="1">1</definedName>
    <definedName name="solver_rxc1" localSheetId="5" hidden="1">1</definedName>
    <definedName name="solver_rxc1" localSheetId="6" hidden="1">1</definedName>
    <definedName name="solver_rxc1" localSheetId="7" hidden="1">1</definedName>
    <definedName name="solver_rxc1" localSheetId="8" hidden="1">1</definedName>
    <definedName name="solver_rxc1" localSheetId="1" hidden="1">1</definedName>
    <definedName name="solver_rxc1" localSheetId="2" hidden="1">1</definedName>
    <definedName name="solver_rxc2" localSheetId="3" hidden="1">1</definedName>
    <definedName name="solver_rxc2" localSheetId="4" hidden="1">1</definedName>
    <definedName name="solver_rxc2" localSheetId="8" hidden="1">1</definedName>
    <definedName name="solver_rxc2" localSheetId="1" hidden="1">1</definedName>
    <definedName name="solver_rxc2" localSheetId="2" hidden="1">1</definedName>
    <definedName name="solver_rxc3" localSheetId="4" hidden="1">1</definedName>
    <definedName name="solver_rxc3" localSheetId="8" hidden="1">1</definedName>
    <definedName name="solver_rxv" localSheetId="3" hidden="1">1</definedName>
    <definedName name="solver_rxv" localSheetId="4" hidden="1">1</definedName>
    <definedName name="solver_rxv" localSheetId="5" hidden="1">1</definedName>
    <definedName name="solver_rxv" localSheetId="6" hidden="1">1</definedName>
    <definedName name="solver_rxv" localSheetId="7" hidden="1">1</definedName>
    <definedName name="solver_rxv" localSheetId="8" hidden="1">1</definedName>
    <definedName name="solver_rxv" localSheetId="1" hidden="1">1</definedName>
    <definedName name="solver_rxv1" localSheetId="4" hidden="1">1</definedName>
    <definedName name="solver_scl" localSheetId="3" hidden="1">0</definedName>
    <definedName name="solver_scl" localSheetId="6" hidden="1">0</definedName>
    <definedName name="solver_scl" localSheetId="1" hidden="1">2</definedName>
    <definedName name="solver_scl" localSheetId="2" hidden="1">2</definedName>
    <definedName name="solver_seed" hidden="1">0</definedName>
    <definedName name="solver_sel" localSheetId="3" hidden="1">1</definedName>
    <definedName name="solver_sel" localSheetId="4" hidden="1">1</definedName>
    <definedName name="solver_sel" localSheetId="5" hidden="1">1</definedName>
    <definedName name="solver_sel" localSheetId="6" hidden="1">1</definedName>
    <definedName name="solver_sel" localSheetId="7" hidden="1">1</definedName>
    <definedName name="solver_sel" localSheetId="8" hidden="1">1</definedName>
    <definedName name="solver_sel" localSheetId="1" hidden="1">1</definedName>
    <definedName name="solver_sel" localSheetId="2" hidden="1">1</definedName>
    <definedName name="solver_sho" localSheetId="3" hidden="1">0</definedName>
    <definedName name="solver_sho" localSheetId="6" hidden="1">0</definedName>
    <definedName name="solver_sho" localSheetId="1" hidden="1">2</definedName>
    <definedName name="solver_sho" localSheetId="2" hidden="1">2</definedName>
    <definedName name="solver_slv" localSheetId="3" hidden="1">0</definedName>
    <definedName name="solver_slv" localSheetId="4" hidden="1">0</definedName>
    <definedName name="solver_slv" localSheetId="5" hidden="1">0</definedName>
    <definedName name="solver_slv" localSheetId="6" hidden="1">0</definedName>
    <definedName name="solver_slv" localSheetId="7" hidden="1">0</definedName>
    <definedName name="solver_slv" localSheetId="8" hidden="1">0</definedName>
    <definedName name="solver_slv" localSheetId="1" hidden="1">0</definedName>
    <definedName name="solver_slv" localSheetId="2" hidden="1">0</definedName>
    <definedName name="solver_slvu" localSheetId="3" hidden="1">0</definedName>
    <definedName name="solver_slvu" localSheetId="4" hidden="1">0</definedName>
    <definedName name="solver_slvu" localSheetId="5" hidden="1">0</definedName>
    <definedName name="solver_slvu" localSheetId="6" hidden="1">0</definedName>
    <definedName name="solver_slvu" localSheetId="7" hidden="1">0</definedName>
    <definedName name="solver_slvu" localSheetId="8" hidden="1">0</definedName>
    <definedName name="solver_slvu" localSheetId="1" hidden="1">0</definedName>
    <definedName name="solver_slvu" localSheetId="2" hidden="1">0</definedName>
    <definedName name="solver_spid" localSheetId="3" hidden="1">" "</definedName>
    <definedName name="solver_srvr" localSheetId="3" hidden="1">" "</definedName>
    <definedName name="solver_ssz" localSheetId="1" hidden="1">100</definedName>
    <definedName name="solver_ssz" localSheetId="2" hidden="1">100</definedName>
    <definedName name="solver_std" localSheetId="1" hidden="1">0</definedName>
    <definedName name="solver_std" localSheetId="2" hidden="1">0</definedName>
    <definedName name="solver_tim" localSheetId="3" hidden="1">2147483647</definedName>
    <definedName name="solver_tim" localSheetId="6" hidden="1">2147483647</definedName>
    <definedName name="solver_tim" localSheetId="1" hidden="1">100</definedName>
    <definedName name="solver_tim" localSheetId="2" hidden="1">100</definedName>
    <definedName name="solver_tol" localSheetId="3" hidden="1">0</definedName>
    <definedName name="solver_tol" localSheetId="6" hidden="1">0</definedName>
    <definedName name="solver_tol" localSheetId="1" hidden="1">0.05</definedName>
    <definedName name="solver_tol" localSheetId="2" hidden="1">0.05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6" hidden="1">1</definedName>
    <definedName name="solver_typ" localSheetId="7" hidden="1">2</definedName>
    <definedName name="solver_typ" localSheetId="8" hidden="1">1</definedName>
    <definedName name="solver_typ" localSheetId="1" hidden="1">2</definedName>
    <definedName name="solver_typ" localSheetId="2" hidden="1">2</definedName>
    <definedName name="solver_umod" localSheetId="3" hidden="1">1</definedName>
    <definedName name="solver_umod" localSheetId="4" hidden="1">1</definedName>
    <definedName name="solver_umod" localSheetId="5" hidden="1">1</definedName>
    <definedName name="solver_umod" localSheetId="6" hidden="1">1</definedName>
    <definedName name="solver_umod" localSheetId="7" hidden="1">1</definedName>
    <definedName name="solver_umod" localSheetId="8" hidden="1">1</definedName>
    <definedName name="solver_umod" localSheetId="1" hidden="1">1</definedName>
    <definedName name="solver_urs" localSheetId="3" hidden="1">0</definedName>
    <definedName name="solver_urs" localSheetId="4" hidden="1">0</definedName>
    <definedName name="solver_urs" localSheetId="5" hidden="1">0</definedName>
    <definedName name="solver_urs" localSheetId="6" hidden="1">0</definedName>
    <definedName name="solver_urs" localSheetId="7" hidden="1">0</definedName>
    <definedName name="solver_urs" localSheetId="8" hidden="1">0</definedName>
    <definedName name="solver_urs" localSheetId="1" hidden="1">0</definedName>
    <definedName name="solver_urs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al" localSheetId="1" hidden="1">0</definedName>
    <definedName name="solver_val" localSheetId="2" hidden="1">0</definedName>
    <definedName name="solver_var" localSheetId="3" hidden="1">" "</definedName>
    <definedName name="solver_var" localSheetId="4" hidden="1">" "</definedName>
    <definedName name="solver_var" localSheetId="5" hidden="1">" "</definedName>
    <definedName name="solver_var" localSheetId="6" hidden="1">" "</definedName>
    <definedName name="solver_var" localSheetId="7" hidden="1">" "</definedName>
    <definedName name="solver_var" localSheetId="8" hidden="1">" "</definedName>
    <definedName name="solver_var" localSheetId="1" hidden="1">" "</definedName>
    <definedName name="solver_var1" localSheetId="4" hidden="1">" "</definedName>
    <definedName name="solver_ver" localSheetId="3" hidden="1">12</definedName>
    <definedName name="solver_ver" localSheetId="4" hidden="1">9</definedName>
    <definedName name="solver_ver" localSheetId="5" hidden="1">9</definedName>
    <definedName name="solver_ver" localSheetId="6" hidden="1">9</definedName>
    <definedName name="solver_ver" localSheetId="7" hidden="1">9</definedName>
    <definedName name="solver_ver" localSheetId="8" hidden="1">9</definedName>
    <definedName name="solver_ver" localSheetId="1" hidden="1">9</definedName>
    <definedName name="solver_ver" localSheetId="2" hidden="1">9</definedName>
    <definedName name="solver_vir" localSheetId="3" hidden="1">1</definedName>
    <definedName name="solver_vir" localSheetId="4" hidden="1">1</definedName>
    <definedName name="solver_vir" localSheetId="5" hidden="1">1</definedName>
    <definedName name="solver_vir" localSheetId="6" hidden="1">1</definedName>
    <definedName name="solver_vir" localSheetId="7" hidden="1">1</definedName>
    <definedName name="solver_vir" localSheetId="8" hidden="1">1</definedName>
    <definedName name="solver_vir" localSheetId="1" hidden="1">1</definedName>
    <definedName name="solver_vir" localSheetId="2" hidden="1">1</definedName>
    <definedName name="solver_vir1" localSheetId="4" hidden="1">1</definedName>
    <definedName name="solver_vol" localSheetId="3" hidden="1">0</definedName>
    <definedName name="solver_vol" localSheetId="4" hidden="1">0</definedName>
    <definedName name="solver_vol" localSheetId="5" hidden="1">0</definedName>
    <definedName name="solver_vol" localSheetId="6" hidden="1">0</definedName>
    <definedName name="solver_vol" localSheetId="7" hidden="1">0</definedName>
    <definedName name="solver_vol" localSheetId="8" hidden="1">0</definedName>
    <definedName name="solver_vol" localSheetId="1" hidden="1">0</definedName>
    <definedName name="solver_vst" localSheetId="3" hidden="1">0</definedName>
    <definedName name="solver_vst" localSheetId="4" hidden="1">0</definedName>
    <definedName name="solver_vst" localSheetId="5" hidden="1">0</definedName>
    <definedName name="solver_vst" localSheetId="6" hidden="1">0</definedName>
    <definedName name="solver_vst" localSheetId="7" hidden="1">0</definedName>
    <definedName name="solver_vst" localSheetId="8" hidden="1">0</definedName>
    <definedName name="solver_vst" localSheetId="1" hidden="1">0</definedName>
    <definedName name="solver_vst1" localSheetId="4" hidden="1">0</definedName>
  </definedNames>
  <calcPr calcId="145621" calcOnSave="0"/>
</workbook>
</file>

<file path=xl/calcChain.xml><?xml version="1.0" encoding="utf-8"?>
<calcChain xmlns="http://schemas.openxmlformats.org/spreadsheetml/2006/main">
  <c r="O26" i="35" l="1"/>
  <c r="O25" i="35"/>
  <c r="O24" i="35"/>
  <c r="O23" i="35"/>
  <c r="O22" i="35"/>
  <c r="O21" i="35"/>
  <c r="O20" i="35"/>
  <c r="O19" i="35"/>
  <c r="O18" i="35"/>
  <c r="O17" i="35"/>
  <c r="O16" i="35"/>
  <c r="O15" i="35"/>
  <c r="O14" i="35"/>
  <c r="O13" i="35"/>
  <c r="O12" i="35"/>
  <c r="N9" i="35"/>
  <c r="M9" i="35"/>
  <c r="L9" i="35"/>
  <c r="K9" i="35"/>
  <c r="J9" i="35"/>
  <c r="I9" i="35"/>
  <c r="H9" i="35"/>
  <c r="G9" i="35"/>
  <c r="F9" i="35"/>
  <c r="E9" i="35"/>
  <c r="D9" i="35"/>
  <c r="C9" i="35"/>
  <c r="B9" i="35"/>
  <c r="Q18" i="34"/>
  <c r="Q17" i="34"/>
  <c r="Q16" i="34"/>
  <c r="Q15" i="34"/>
  <c r="Q14" i="34"/>
  <c r="Q13" i="34"/>
  <c r="Q12" i="34"/>
  <c r="Q11" i="34"/>
  <c r="B7" i="34"/>
  <c r="J18" i="33"/>
  <c r="H18" i="33"/>
  <c r="E18" i="33"/>
  <c r="I17" i="33"/>
  <c r="G17" i="33"/>
  <c r="P17" i="33" s="1"/>
  <c r="D17" i="33"/>
  <c r="F16" i="33"/>
  <c r="C16" i="33"/>
  <c r="P16" i="33" s="1"/>
  <c r="P15" i="33"/>
  <c r="P14" i="33"/>
  <c r="P13" i="33"/>
  <c r="P12" i="33"/>
  <c r="N10" i="33"/>
  <c r="M10" i="33"/>
  <c r="L10" i="33"/>
  <c r="K10" i="33"/>
  <c r="E10" i="33"/>
  <c r="D10" i="33"/>
  <c r="C10" i="33"/>
  <c r="J9" i="33"/>
  <c r="J10" i="33" s="1"/>
  <c r="I9" i="33"/>
  <c r="I10" i="33" s="1"/>
  <c r="H9" i="33"/>
  <c r="H10" i="33" s="1"/>
  <c r="G9" i="33"/>
  <c r="G10" i="33" s="1"/>
  <c r="F9" i="33"/>
  <c r="F10" i="33" s="1"/>
  <c r="R17" i="32"/>
  <c r="R16" i="32"/>
  <c r="R15" i="32"/>
  <c r="R14" i="32"/>
  <c r="R13" i="32"/>
  <c r="R12" i="32"/>
  <c r="R11" i="32"/>
  <c r="R10" i="32"/>
  <c r="R7" i="32"/>
  <c r="M15" i="31"/>
  <c r="E15" i="31"/>
  <c r="E17" i="31" s="1"/>
  <c r="D13" i="31"/>
  <c r="C13" i="31"/>
  <c r="L12" i="31"/>
  <c r="K12" i="31"/>
  <c r="J12" i="31"/>
  <c r="I12" i="31"/>
  <c r="H12" i="31"/>
  <c r="E12" i="31"/>
  <c r="B12" i="31"/>
  <c r="M11" i="31"/>
  <c r="E11" i="31"/>
  <c r="B11" i="31"/>
  <c r="M10" i="31"/>
  <c r="G10" i="31"/>
  <c r="E10" i="31"/>
  <c r="B10" i="31"/>
  <c r="L9" i="31"/>
  <c r="K9" i="31"/>
  <c r="J9" i="31"/>
  <c r="I9" i="31"/>
  <c r="H9" i="31"/>
  <c r="D9" i="31"/>
  <c r="C9" i="31"/>
  <c r="G6" i="31"/>
  <c r="G11" i="31" s="1"/>
  <c r="G5" i="31"/>
  <c r="C17" i="30"/>
  <c r="F15" i="30"/>
  <c r="E15" i="30"/>
  <c r="D15" i="30"/>
  <c r="C15" i="30"/>
  <c r="G14" i="30"/>
  <c r="B14" i="30"/>
  <c r="G13" i="30"/>
  <c r="B13" i="30"/>
  <c r="G12" i="30"/>
  <c r="B12" i="30"/>
  <c r="G11" i="30"/>
  <c r="B11" i="30"/>
  <c r="F10" i="30"/>
  <c r="E10" i="30"/>
  <c r="D10" i="30"/>
  <c r="C10" i="30"/>
  <c r="G12" i="7"/>
  <c r="F15" i="7"/>
  <c r="E15" i="7"/>
  <c r="C15" i="7"/>
  <c r="H12" i="9"/>
  <c r="H13" i="9"/>
  <c r="H14" i="9"/>
  <c r="C15" i="9"/>
  <c r="D15" i="9"/>
  <c r="F15" i="9"/>
  <c r="G15" i="9"/>
  <c r="C18" i="9"/>
  <c r="G13" i="7"/>
  <c r="G14" i="7"/>
  <c r="D15" i="7"/>
  <c r="C18" i="7"/>
  <c r="C18" i="6"/>
  <c r="F15" i="6"/>
  <c r="E15" i="6"/>
  <c r="D15" i="6"/>
  <c r="C15" i="6"/>
  <c r="G14" i="6"/>
  <c r="G13" i="6"/>
  <c r="G12" i="6"/>
  <c r="P18" i="33" l="1"/>
  <c r="O9" i="35"/>
  <c r="P10" i="33"/>
</calcChain>
</file>

<file path=xl/sharedStrings.xml><?xml version="1.0" encoding="utf-8"?>
<sst xmlns="http://schemas.openxmlformats.org/spreadsheetml/2006/main" count="273" uniqueCount="149">
  <si>
    <t>Parameters</t>
  </si>
  <si>
    <t>Atl</t>
  </si>
  <si>
    <t>Bos</t>
  </si>
  <si>
    <t>Chi</t>
  </si>
  <si>
    <t>Den</t>
  </si>
  <si>
    <t>Capacity</t>
  </si>
  <si>
    <t>Minn</t>
  </si>
  <si>
    <t>Pitt</t>
  </si>
  <si>
    <t>Tucs</t>
  </si>
  <si>
    <t>Required</t>
  </si>
  <si>
    <t>Decisions</t>
  </si>
  <si>
    <t>Sent</t>
  </si>
  <si>
    <t>Received</t>
  </si>
  <si>
    <t>Objective</t>
  </si>
  <si>
    <t>Total Cost</t>
  </si>
  <si>
    <t>From/To</t>
  </si>
  <si>
    <t>Transportation Model</t>
  </si>
  <si>
    <t>MA</t>
  </si>
  <si>
    <t>MB</t>
  </si>
  <si>
    <t>MC</t>
  </si>
  <si>
    <t>MD</t>
  </si>
  <si>
    <t>PA</t>
  </si>
  <si>
    <t>PB</t>
  </si>
  <si>
    <t>PC</t>
  </si>
  <si>
    <t>PD</t>
  </si>
  <si>
    <t>TA</t>
  </si>
  <si>
    <t>TB</t>
  </si>
  <si>
    <t>TC</t>
  </si>
  <si>
    <t>TD</t>
  </si>
  <si>
    <t>Assignment Model</t>
  </si>
  <si>
    <t>Data</t>
  </si>
  <si>
    <t>Butterfly</t>
  </si>
  <si>
    <t>Breast</t>
  </si>
  <si>
    <t>Back</t>
  </si>
  <si>
    <t>Free</t>
  </si>
  <si>
    <t>Todd</t>
  </si>
  <si>
    <t>Betsy</t>
  </si>
  <si>
    <t>Lee</t>
  </si>
  <si>
    <t>Carly</t>
  </si>
  <si>
    <t>Row sum</t>
  </si>
  <si>
    <t>Column sum</t>
  </si>
  <si>
    <t>Total Time</t>
  </si>
  <si>
    <t>Transshipment Model</t>
  </si>
  <si>
    <t>Stage 1</t>
  </si>
  <si>
    <t>Stage 2</t>
  </si>
  <si>
    <t>D1</t>
  </si>
  <si>
    <t>D2</t>
  </si>
  <si>
    <t>W1</t>
  </si>
  <si>
    <t>W2</t>
  </si>
  <si>
    <t>W3</t>
  </si>
  <si>
    <t>W4</t>
  </si>
  <si>
    <t>W5</t>
  </si>
  <si>
    <t>F1</t>
  </si>
  <si>
    <t>F2</t>
  </si>
  <si>
    <t>F3</t>
  </si>
  <si>
    <t>Flow out</t>
  </si>
  <si>
    <t>Flow in</t>
  </si>
  <si>
    <t>Stage 1 Cost</t>
  </si>
  <si>
    <t>Stage 2 Cost</t>
  </si>
  <si>
    <t>Transportation Problem</t>
  </si>
  <si>
    <t>Routes</t>
  </si>
  <si>
    <t>ME</t>
  </si>
  <si>
    <t>PE</t>
  </si>
  <si>
    <t>TE</t>
  </si>
  <si>
    <t>Total cost</t>
  </si>
  <si>
    <t>Costs</t>
  </si>
  <si>
    <t>Constraints</t>
  </si>
  <si>
    <t>LHS</t>
  </si>
  <si>
    <t>RHS</t>
  </si>
  <si>
    <t>M supply</t>
  </si>
  <si>
    <t>=</t>
  </si>
  <si>
    <t>P supply</t>
  </si>
  <si>
    <t>T supply</t>
  </si>
  <si>
    <t>A demand</t>
  </si>
  <si>
    <t>B demand</t>
  </si>
  <si>
    <t>C demand</t>
  </si>
  <si>
    <t>D demand</t>
  </si>
  <si>
    <t>E demand</t>
  </si>
  <si>
    <t>Recycling Planning</t>
  </si>
  <si>
    <t>WO</t>
  </si>
  <si>
    <t>WC</t>
  </si>
  <si>
    <t>WT</t>
  </si>
  <si>
    <t>MO</t>
  </si>
  <si>
    <t>MT</t>
  </si>
  <si>
    <t>NC</t>
  </si>
  <si>
    <t>NT</t>
  </si>
  <si>
    <t>XO</t>
  </si>
  <si>
    <t>XC</t>
  </si>
  <si>
    <t>XT</t>
  </si>
  <si>
    <t>X</t>
  </si>
  <si>
    <t>Yields</t>
  </si>
  <si>
    <t>Gross</t>
  </si>
  <si>
    <t>Revenue</t>
  </si>
  <si>
    <t>Total Revenue</t>
  </si>
  <si>
    <t>Net</t>
  </si>
  <si>
    <t>W supply</t>
  </si>
  <si>
    <t>N supply</t>
  </si>
  <si>
    <t>X supply</t>
  </si>
  <si>
    <t>O demand</t>
  </si>
  <si>
    <t>T demand</t>
  </si>
  <si>
    <t>Tuition Problem</t>
  </si>
  <si>
    <t>V</t>
  </si>
  <si>
    <t>A1</t>
  </si>
  <si>
    <t>A2</t>
  </si>
  <si>
    <t>A3</t>
  </si>
  <si>
    <t>A4</t>
  </si>
  <si>
    <t>A5</t>
  </si>
  <si>
    <t>A6</t>
  </si>
  <si>
    <t>A7</t>
  </si>
  <si>
    <t>A8</t>
  </si>
  <si>
    <t>B1</t>
  </si>
  <si>
    <t>B3</t>
  </si>
  <si>
    <t>B5</t>
  </si>
  <si>
    <t>C1</t>
  </si>
  <si>
    <t>C4</t>
  </si>
  <si>
    <t>Year</t>
  </si>
  <si>
    <t>Refinery Planning Problem</t>
  </si>
  <si>
    <t>Crude</t>
  </si>
  <si>
    <t>Dist</t>
  </si>
  <si>
    <t>Low</t>
  </si>
  <si>
    <t>Blend</t>
  </si>
  <si>
    <t>Feed</t>
  </si>
  <si>
    <t>Cat</t>
  </si>
  <si>
    <t>High</t>
  </si>
  <si>
    <t>BR</t>
  </si>
  <si>
    <t>BP</t>
  </si>
  <si>
    <t>CR</t>
  </si>
  <si>
    <t>CP</t>
  </si>
  <si>
    <t>Reg</t>
  </si>
  <si>
    <t>Prem</t>
  </si>
  <si>
    <t>Kbbl.</t>
  </si>
  <si>
    <t>price</t>
  </si>
  <si>
    <t>cost</t>
  </si>
  <si>
    <t>net</t>
  </si>
  <si>
    <t>Tower</t>
  </si>
  <si>
    <t>Distillate split</t>
  </si>
  <si>
    <t>Cracker</t>
  </si>
  <si>
    <t>Blend split</t>
  </si>
  <si>
    <t>Catalytic split</t>
  </si>
  <si>
    <t>Reg composition</t>
  </si>
  <si>
    <t>Prem composition</t>
  </si>
  <si>
    <t>Reg quality</t>
  </si>
  <si>
    <t>&gt;=</t>
  </si>
  <si>
    <t>Prem quality</t>
  </si>
  <si>
    <t>Tower capacity</t>
  </si>
  <si>
    <t>&lt;=</t>
  </si>
  <si>
    <t>Cracker capacity</t>
  </si>
  <si>
    <t>Reg sales</t>
  </si>
  <si>
    <t>Prem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</si>
</sst>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&quot;$&quot;#,##0.000"/>
    <numFmt numFmtId="167" formatCode="0.0"/>
  </numFmts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Geneva"/>
    </font>
    <font>
      <i/>
      <sz val="10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4" fillId="0" borderId="1" xfId="0" applyNumberFormat="1" applyFont="1" applyBorder="1"/>
    <xf numFmtId="2" fontId="4" fillId="0" borderId="2" xfId="0" applyNumberFormat="1" applyFont="1" applyBorder="1"/>
    <xf numFmtId="2" fontId="4" fillId="0" borderId="3" xfId="0" applyNumberFormat="1" applyFont="1" applyBorder="1"/>
    <xf numFmtId="2" fontId="4" fillId="0" borderId="4" xfId="0" applyNumberFormat="1" applyFont="1" applyBorder="1"/>
    <xf numFmtId="2" fontId="4" fillId="0" borderId="0" xfId="0" applyNumberFormat="1" applyFont="1" applyBorder="1"/>
    <xf numFmtId="2" fontId="4" fillId="0" borderId="5" xfId="0" applyNumberFormat="1" applyFont="1" applyBorder="1"/>
    <xf numFmtId="2" fontId="4" fillId="0" borderId="6" xfId="0" applyNumberFormat="1" applyFont="1" applyBorder="1"/>
    <xf numFmtId="2" fontId="4" fillId="0" borderId="7" xfId="0" applyNumberFormat="1" applyFont="1" applyBorder="1"/>
    <xf numFmtId="2" fontId="4" fillId="0" borderId="8" xfId="0" applyNumberFormat="1" applyFont="1" applyBorder="1"/>
    <xf numFmtId="1" fontId="4" fillId="0" borderId="0" xfId="0" applyNumberFormat="1" applyFont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1" fontId="4" fillId="2" borderId="3" xfId="0" applyNumberFormat="1" applyFont="1" applyFill="1" applyBorder="1"/>
    <xf numFmtId="1" fontId="4" fillId="2" borderId="4" xfId="0" applyNumberFormat="1" applyFont="1" applyFill="1" applyBorder="1"/>
    <xf numFmtId="1" fontId="4" fillId="2" borderId="0" xfId="0" applyNumberFormat="1" applyFont="1" applyFill="1" applyBorder="1"/>
    <xf numFmtId="1" fontId="4" fillId="2" borderId="5" xfId="0" applyNumberFormat="1" applyFont="1" applyFill="1" applyBorder="1"/>
    <xf numFmtId="1" fontId="4" fillId="2" borderId="6" xfId="0" applyNumberFormat="1" applyFont="1" applyFill="1" applyBorder="1"/>
    <xf numFmtId="1" fontId="4" fillId="2" borderId="7" xfId="0" applyNumberFormat="1" applyFont="1" applyFill="1" applyBorder="1"/>
    <xf numFmtId="1" fontId="4" fillId="2" borderId="8" xfId="0" applyNumberFormat="1" applyFont="1" applyFill="1" applyBorder="1"/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4" fillId="3" borderId="9" xfId="1" applyNumberFormat="1" applyFont="1" applyFill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1" fontId="4" fillId="0" borderId="13" xfId="0" applyNumberFormat="1" applyFont="1" applyBorder="1"/>
    <xf numFmtId="1" fontId="4" fillId="0" borderId="14" xfId="0" applyNumberFormat="1" applyFont="1" applyBorder="1"/>
    <xf numFmtId="1" fontId="4" fillId="0" borderId="15" xfId="0" applyNumberFormat="1" applyFont="1" applyBorder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/>
    <xf numFmtId="1" fontId="0" fillId="2" borderId="1" xfId="0" applyNumberFormat="1" applyFill="1" applyBorder="1"/>
    <xf numFmtId="1" fontId="0" fillId="2" borderId="2" xfId="0" applyNumberFormat="1" applyFill="1" applyBorder="1"/>
    <xf numFmtId="1" fontId="0" fillId="2" borderId="3" xfId="0" applyNumberFormat="1" applyFill="1" applyBorder="1"/>
    <xf numFmtId="0" fontId="0" fillId="0" borderId="0" xfId="0" applyAlignment="1">
      <alignment horizontal="center"/>
    </xf>
    <xf numFmtId="1" fontId="0" fillId="2" borderId="4" xfId="0" applyNumberFormat="1" applyFill="1" applyBorder="1"/>
    <xf numFmtId="1" fontId="0" fillId="2" borderId="0" xfId="0" applyNumberFormat="1" applyFill="1" applyBorder="1"/>
    <xf numFmtId="1" fontId="0" fillId="2" borderId="5" xfId="0" applyNumberFormat="1" applyFill="1" applyBorder="1"/>
    <xf numFmtId="1" fontId="0" fillId="2" borderId="6" xfId="0" applyNumberFormat="1" applyFill="1" applyBorder="1"/>
    <xf numFmtId="1" fontId="0" fillId="2" borderId="7" xfId="0" applyNumberFormat="1" applyFill="1" applyBorder="1"/>
    <xf numFmtId="1" fontId="0" fillId="2" borderId="8" xfId="0" applyNumberFormat="1" applyFill="1" applyBorder="1"/>
    <xf numFmtId="0" fontId="0" fillId="3" borderId="9" xfId="0" applyFill="1" applyBorder="1"/>
    <xf numFmtId="0" fontId="1" fillId="0" borderId="0" xfId="0" applyFont="1"/>
    <xf numFmtId="0" fontId="6" fillId="0" borderId="0" xfId="0" applyFont="1" applyAlignment="1">
      <alignment horizontal="right"/>
    </xf>
    <xf numFmtId="0" fontId="1" fillId="0" borderId="1" xfId="0" applyFont="1" applyBorder="1"/>
    <xf numFmtId="0" fontId="1" fillId="0" borderId="3" xfId="0" applyFont="1" applyBorder="1"/>
    <xf numFmtId="0" fontId="1" fillId="0" borderId="10" xfId="0" applyFont="1" applyBorder="1"/>
    <xf numFmtId="2" fontId="1" fillId="0" borderId="1" xfId="0" applyNumberFormat="1" applyFont="1" applyBorder="1"/>
    <xf numFmtId="2" fontId="1" fillId="0" borderId="2" xfId="0" applyNumberFormat="1" applyFont="1" applyBorder="1"/>
    <xf numFmtId="2" fontId="1" fillId="0" borderId="3" xfId="0" applyNumberFormat="1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1" xfId="0" applyFont="1" applyBorder="1"/>
    <xf numFmtId="2" fontId="1" fillId="0" borderId="6" xfId="0" applyNumberFormat="1" applyFont="1" applyBorder="1"/>
    <xf numFmtId="2" fontId="1" fillId="0" borderId="7" xfId="0" applyNumberFormat="1" applyFont="1" applyBorder="1"/>
    <xf numFmtId="2" fontId="1" fillId="0" borderId="8" xfId="0" applyNumberFormat="1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12" xfId="0" applyFont="1" applyBorder="1"/>
    <xf numFmtId="1" fontId="1" fillId="0" borderId="13" xfId="0" applyNumberFormat="1" applyFont="1" applyBorder="1"/>
    <xf numFmtId="1" fontId="1" fillId="0" borderId="14" xfId="0" applyNumberFormat="1" applyFont="1" applyBorder="1"/>
    <xf numFmtId="1" fontId="1" fillId="0" borderId="15" xfId="0" applyNumberFormat="1" applyFont="1" applyBorder="1"/>
    <xf numFmtId="1" fontId="1" fillId="2" borderId="1" xfId="0" applyNumberFormat="1" applyFont="1" applyFill="1" applyBorder="1"/>
    <xf numFmtId="1" fontId="1" fillId="2" borderId="3" xfId="0" applyNumberFormat="1" applyFont="1" applyFill="1" applyBorder="1"/>
    <xf numFmtId="1" fontId="1" fillId="0" borderId="0" xfId="0" applyNumberFormat="1" applyFont="1"/>
    <xf numFmtId="1" fontId="1" fillId="2" borderId="2" xfId="0" applyNumberFormat="1" applyFont="1" applyFill="1" applyBorder="1"/>
    <xf numFmtId="1" fontId="1" fillId="2" borderId="4" xfId="0" applyNumberFormat="1" applyFont="1" applyFill="1" applyBorder="1"/>
    <xf numFmtId="1" fontId="1" fillId="2" borderId="5" xfId="0" applyNumberFormat="1" applyFont="1" applyFill="1" applyBorder="1"/>
    <xf numFmtId="1" fontId="1" fillId="2" borderId="6" xfId="0" applyNumberFormat="1" applyFont="1" applyFill="1" applyBorder="1"/>
    <xf numFmtId="1" fontId="1" fillId="2" borderId="7" xfId="0" applyNumberFormat="1" applyFont="1" applyFill="1" applyBorder="1"/>
    <xf numFmtId="1" fontId="1" fillId="2" borderId="8" xfId="0" applyNumberFormat="1" applyFont="1" applyFill="1" applyBorder="1"/>
    <xf numFmtId="0" fontId="1" fillId="0" borderId="9" xfId="0" applyFont="1" applyBorder="1"/>
    <xf numFmtId="164" fontId="1" fillId="3" borderId="9" xfId="1" applyNumberFormat="1" applyFont="1" applyFill="1" applyBorder="1"/>
    <xf numFmtId="0" fontId="8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1" fillId="2" borderId="13" xfId="0" applyNumberFormat="1" applyFont="1" applyFill="1" applyBorder="1"/>
    <xf numFmtId="1" fontId="1" fillId="2" borderId="14" xfId="0" applyNumberFormat="1" applyFont="1" applyFill="1" applyBorder="1"/>
    <xf numFmtId="1" fontId="1" fillId="2" borderId="15" xfId="0" applyNumberFormat="1" applyFont="1" applyFill="1" applyBorder="1"/>
    <xf numFmtId="2" fontId="8" fillId="0" borderId="0" xfId="0" applyNumberFormat="1" applyFont="1"/>
    <xf numFmtId="2" fontId="1" fillId="0" borderId="0" xfId="0" applyNumberFormat="1" applyFont="1"/>
    <xf numFmtId="164" fontId="1" fillId="3" borderId="9" xfId="2" applyNumberFormat="1" applyFont="1" applyFill="1" applyBorder="1"/>
    <xf numFmtId="2" fontId="1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" fontId="8" fillId="0" borderId="0" xfId="0" applyNumberFormat="1" applyFont="1"/>
    <xf numFmtId="0" fontId="5" fillId="0" borderId="0" xfId="0" applyFont="1" applyAlignment="1">
      <alignment horizontal="right"/>
    </xf>
    <xf numFmtId="165" fontId="1" fillId="2" borderId="9" xfId="0" applyNumberFormat="1" applyFont="1" applyFill="1" applyBorder="1"/>
    <xf numFmtId="2" fontId="1" fillId="2" borderId="13" xfId="0" applyNumberFormat="1" applyFont="1" applyFill="1" applyBorder="1"/>
    <xf numFmtId="2" fontId="1" fillId="2" borderId="14" xfId="0" applyNumberFormat="1" applyFont="1" applyFill="1" applyBorder="1"/>
    <xf numFmtId="2" fontId="1" fillId="2" borderId="15" xfId="0" applyNumberFormat="1" applyFont="1" applyFill="1" applyBorder="1"/>
    <xf numFmtId="165" fontId="1" fillId="0" borderId="0" xfId="0" applyNumberFormat="1" applyFont="1"/>
    <xf numFmtId="166" fontId="1" fillId="3" borderId="9" xfId="0" applyNumberFormat="1" applyFont="1" applyFill="1" applyBorder="1"/>
    <xf numFmtId="0" fontId="1" fillId="0" borderId="0" xfId="0" applyFont="1" applyAlignment="1">
      <alignment horizontal="right"/>
    </xf>
    <xf numFmtId="167" fontId="1" fillId="2" borderId="13" xfId="0" applyNumberFormat="1" applyFont="1" applyFill="1" applyBorder="1"/>
    <xf numFmtId="167" fontId="1" fillId="2" borderId="14" xfId="0" applyNumberFormat="1" applyFont="1" applyFill="1" applyBorder="1"/>
    <xf numFmtId="167" fontId="1" fillId="2" borderId="15" xfId="0" applyNumberFormat="1" applyFont="1" applyFill="1" applyBorder="1"/>
    <xf numFmtId="0" fontId="1" fillId="0" borderId="7" xfId="0" applyFont="1" applyBorder="1" applyAlignment="1">
      <alignment horizontal="right"/>
    </xf>
    <xf numFmtId="165" fontId="1" fillId="3" borderId="9" xfId="0" applyNumberFormat="1" applyFont="1" applyFill="1" applyBorder="1"/>
    <xf numFmtId="0" fontId="1" fillId="0" borderId="0" xfId="0" applyFont="1" applyBorder="1" applyAlignment="1">
      <alignment horizontal="center"/>
    </xf>
    <xf numFmtId="167" fontId="1" fillId="0" borderId="0" xfId="0" applyNumberFormat="1" applyFont="1"/>
    <xf numFmtId="0" fontId="1" fillId="0" borderId="0" xfId="0" applyFont="1" applyFill="1" applyBorder="1" applyAlignment="1">
      <alignment horizontal="right"/>
    </xf>
    <xf numFmtId="0" fontId="1" fillId="0" borderId="11" xfId="0" applyFont="1" applyFill="1" applyBorder="1"/>
    <xf numFmtId="0" fontId="1" fillId="0" borderId="12" xfId="0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8"/>
  <sheetViews>
    <sheetView tabSelected="1" workbookViewId="0">
      <selection activeCell="C18" sqref="C18"/>
    </sheetView>
  </sheetViews>
  <sheetFormatPr defaultColWidth="9.5703125" defaultRowHeight="12.75"/>
  <cols>
    <col min="1" max="16384" width="9.5703125" style="2"/>
  </cols>
  <sheetData>
    <row r="1" spans="1:7">
      <c r="A1" s="1" t="s">
        <v>16</v>
      </c>
    </row>
    <row r="3" spans="1:7">
      <c r="A3" s="1" t="s">
        <v>0</v>
      </c>
    </row>
    <row r="4" spans="1:7">
      <c r="A4" s="1"/>
      <c r="B4" s="26" t="s">
        <v>15</v>
      </c>
      <c r="C4" s="25" t="s">
        <v>1</v>
      </c>
      <c r="D4" s="3" t="s">
        <v>2</v>
      </c>
      <c r="E4" s="3" t="s">
        <v>3</v>
      </c>
      <c r="F4" s="3" t="s">
        <v>4</v>
      </c>
      <c r="G4" s="4" t="s">
        <v>5</v>
      </c>
    </row>
    <row r="5" spans="1:7">
      <c r="A5" s="1"/>
      <c r="B5" s="24" t="s">
        <v>6</v>
      </c>
      <c r="C5" s="9">
        <v>0.6</v>
      </c>
      <c r="D5" s="6">
        <v>0.56000000000000005</v>
      </c>
      <c r="E5" s="6">
        <v>0.22</v>
      </c>
      <c r="F5" s="7">
        <v>0.4</v>
      </c>
      <c r="G5" s="28">
        <v>9000</v>
      </c>
    </row>
    <row r="6" spans="1:7">
      <c r="A6" s="1"/>
      <c r="B6" s="24" t="s">
        <v>7</v>
      </c>
      <c r="C6" s="9">
        <v>0.36</v>
      </c>
      <c r="D6" s="9">
        <v>0.3</v>
      </c>
      <c r="E6" s="9">
        <v>0.28000000000000003</v>
      </c>
      <c r="F6" s="10">
        <v>0.57999999999999996</v>
      </c>
      <c r="G6" s="29">
        <v>12000</v>
      </c>
    </row>
    <row r="7" spans="1:7">
      <c r="A7" s="1"/>
      <c r="B7" s="24" t="s">
        <v>8</v>
      </c>
      <c r="C7" s="12">
        <v>0.65</v>
      </c>
      <c r="D7" s="12">
        <v>0.68</v>
      </c>
      <c r="E7" s="12">
        <v>0.55000000000000004</v>
      </c>
      <c r="F7" s="13">
        <v>0.42</v>
      </c>
      <c r="G7" s="30">
        <v>13000</v>
      </c>
    </row>
    <row r="8" spans="1:7">
      <c r="A8" s="1"/>
      <c r="B8" s="4" t="s">
        <v>9</v>
      </c>
      <c r="C8" s="31">
        <v>7500</v>
      </c>
      <c r="D8" s="32">
        <v>8500</v>
      </c>
      <c r="E8" s="32">
        <v>9500</v>
      </c>
      <c r="F8" s="33">
        <v>8000</v>
      </c>
    </row>
    <row r="9" spans="1:7">
      <c r="A9" s="1"/>
    </row>
    <row r="10" spans="1:7">
      <c r="A10" s="1" t="s">
        <v>10</v>
      </c>
    </row>
    <row r="11" spans="1:7">
      <c r="A11" s="1"/>
      <c r="C11" s="3" t="s">
        <v>1</v>
      </c>
      <c r="D11" s="3" t="s">
        <v>2</v>
      </c>
      <c r="E11" s="3" t="s">
        <v>3</v>
      </c>
      <c r="F11" s="3" t="s">
        <v>4</v>
      </c>
      <c r="G11" s="4" t="s">
        <v>11</v>
      </c>
    </row>
    <row r="12" spans="1:7">
      <c r="A12" s="1"/>
      <c r="B12" s="3" t="s">
        <v>6</v>
      </c>
      <c r="C12" s="15">
        <v>0</v>
      </c>
      <c r="D12" s="16">
        <v>4000</v>
      </c>
      <c r="E12" s="16">
        <v>5000</v>
      </c>
      <c r="F12" s="17">
        <v>0</v>
      </c>
      <c r="G12" s="14">
        <f>SUM(C12:F12)</f>
        <v>9000</v>
      </c>
    </row>
    <row r="13" spans="1:7">
      <c r="A13" s="1"/>
      <c r="B13" s="3" t="s">
        <v>7</v>
      </c>
      <c r="C13" s="18">
        <v>7500</v>
      </c>
      <c r="D13" s="19">
        <v>4500</v>
      </c>
      <c r="E13" s="19">
        <v>0</v>
      </c>
      <c r="F13" s="20">
        <v>0</v>
      </c>
      <c r="G13" s="14">
        <f>SUM(C13:F13)</f>
        <v>12000</v>
      </c>
    </row>
    <row r="14" spans="1:7">
      <c r="A14" s="1"/>
      <c r="B14" s="3" t="s">
        <v>8</v>
      </c>
      <c r="C14" s="21">
        <v>0</v>
      </c>
      <c r="D14" s="22">
        <v>0</v>
      </c>
      <c r="E14" s="22">
        <v>4500</v>
      </c>
      <c r="F14" s="23">
        <v>8000</v>
      </c>
      <c r="G14" s="14">
        <f>SUM(C14:F14)</f>
        <v>12500</v>
      </c>
    </row>
    <row r="15" spans="1:7">
      <c r="A15" s="1"/>
      <c r="B15" s="4" t="s">
        <v>12</v>
      </c>
      <c r="C15" s="14">
        <f>SUM(C12:C14)</f>
        <v>7500</v>
      </c>
      <c r="D15" s="14">
        <f>SUM(D12:D14)</f>
        <v>8500</v>
      </c>
      <c r="E15" s="14">
        <f>SUM(E12:E14)</f>
        <v>9500</v>
      </c>
      <c r="F15" s="14">
        <f>SUM(F12:F14)</f>
        <v>8000</v>
      </c>
    </row>
    <row r="16" spans="1:7">
      <c r="A16" s="1"/>
    </row>
    <row r="17" spans="1:3">
      <c r="A17" s="1" t="s">
        <v>13</v>
      </c>
    </row>
    <row r="18" spans="1:3">
      <c r="A18" s="1"/>
      <c r="B18" s="2" t="s">
        <v>14</v>
      </c>
      <c r="C18" s="27">
        <f>SUMPRODUCT(C5:F7,C12:F14)</f>
        <v>13225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18"/>
  <sheetViews>
    <sheetView workbookViewId="0">
      <selection activeCell="C18" sqref="C18"/>
    </sheetView>
  </sheetViews>
  <sheetFormatPr defaultColWidth="9.5703125" defaultRowHeight="12.75"/>
  <cols>
    <col min="1" max="16384" width="9.5703125" style="2"/>
  </cols>
  <sheetData>
    <row r="1" spans="1:7">
      <c r="A1" s="1" t="s">
        <v>16</v>
      </c>
    </row>
    <row r="3" spans="1:7">
      <c r="A3" s="1" t="s">
        <v>0</v>
      </c>
    </row>
    <row r="4" spans="1:7">
      <c r="A4" s="1"/>
      <c r="B4" s="26" t="s">
        <v>15</v>
      </c>
      <c r="C4" s="3" t="s">
        <v>1</v>
      </c>
      <c r="D4" s="3" t="s">
        <v>2</v>
      </c>
      <c r="E4" s="3" t="s">
        <v>3</v>
      </c>
      <c r="F4" s="3" t="s">
        <v>4</v>
      </c>
      <c r="G4" s="4" t="s">
        <v>5</v>
      </c>
    </row>
    <row r="5" spans="1:7">
      <c r="A5" s="1"/>
      <c r="B5" s="3" t="s">
        <v>6</v>
      </c>
      <c r="C5" s="5">
        <v>0.6</v>
      </c>
      <c r="D5" s="6">
        <v>0.56000000000000005</v>
      </c>
      <c r="E5" s="6">
        <v>0.22</v>
      </c>
      <c r="F5" s="7">
        <v>0.4</v>
      </c>
      <c r="G5" s="28">
        <v>9000</v>
      </c>
    </row>
    <row r="6" spans="1:7">
      <c r="A6" s="1"/>
      <c r="B6" s="3" t="s">
        <v>7</v>
      </c>
      <c r="C6" s="8">
        <v>0.36</v>
      </c>
      <c r="D6" s="9">
        <v>0.3</v>
      </c>
      <c r="E6" s="9">
        <v>0.28000000000000003</v>
      </c>
      <c r="F6" s="10">
        <v>0.57999999999999996</v>
      </c>
      <c r="G6" s="29">
        <v>12000</v>
      </c>
    </row>
    <row r="7" spans="1:7">
      <c r="A7" s="1"/>
      <c r="B7" s="3" t="s">
        <v>8</v>
      </c>
      <c r="C7" s="11">
        <v>0.65</v>
      </c>
      <c r="D7" s="12">
        <v>0.68</v>
      </c>
      <c r="E7" s="12">
        <v>0.55000000000000004</v>
      </c>
      <c r="F7" s="13">
        <v>0.42</v>
      </c>
      <c r="G7" s="30">
        <v>13000</v>
      </c>
    </row>
    <row r="8" spans="1:7">
      <c r="A8" s="1"/>
      <c r="B8" s="4" t="s">
        <v>9</v>
      </c>
      <c r="C8" s="31">
        <v>7500</v>
      </c>
      <c r="D8" s="32">
        <v>8500</v>
      </c>
      <c r="E8" s="32">
        <v>9500</v>
      </c>
      <c r="F8" s="33">
        <v>8000</v>
      </c>
    </row>
    <row r="9" spans="1:7">
      <c r="A9" s="1"/>
    </row>
    <row r="10" spans="1:7">
      <c r="A10" s="1" t="s">
        <v>10</v>
      </c>
    </row>
    <row r="11" spans="1:7">
      <c r="A11" s="1"/>
      <c r="C11" s="3" t="s">
        <v>1</v>
      </c>
      <c r="D11" s="3" t="s">
        <v>2</v>
      </c>
      <c r="E11" s="3" t="s">
        <v>3</v>
      </c>
      <c r="F11" s="3" t="s">
        <v>4</v>
      </c>
      <c r="G11" s="4" t="s">
        <v>11</v>
      </c>
    </row>
    <row r="12" spans="1:7">
      <c r="A12" s="1"/>
      <c r="B12" s="3" t="s">
        <v>6</v>
      </c>
      <c r="C12" s="15">
        <v>0</v>
      </c>
      <c r="D12" s="16">
        <v>0</v>
      </c>
      <c r="E12" s="16">
        <v>9000</v>
      </c>
      <c r="F12" s="17">
        <v>0</v>
      </c>
      <c r="G12" s="14">
        <f>SUM(C12:F12)</f>
        <v>9000</v>
      </c>
    </row>
    <row r="13" spans="1:7">
      <c r="A13" s="1"/>
      <c r="B13" s="3" t="s">
        <v>7</v>
      </c>
      <c r="C13" s="18">
        <v>3500</v>
      </c>
      <c r="D13" s="19">
        <v>8500</v>
      </c>
      <c r="E13" s="19">
        <v>0</v>
      </c>
      <c r="F13" s="20">
        <v>0</v>
      </c>
      <c r="G13" s="14">
        <f>SUM(C13:F13)</f>
        <v>12000</v>
      </c>
    </row>
    <row r="14" spans="1:7">
      <c r="A14" s="1"/>
      <c r="B14" s="3" t="s">
        <v>8</v>
      </c>
      <c r="C14" s="21">
        <v>4000</v>
      </c>
      <c r="D14" s="22">
        <v>0</v>
      </c>
      <c r="E14" s="22">
        <v>500</v>
      </c>
      <c r="F14" s="23">
        <v>8000</v>
      </c>
      <c r="G14" s="14">
        <f>SUM(C14:F14)</f>
        <v>12500</v>
      </c>
    </row>
    <row r="15" spans="1:7">
      <c r="A15" s="1"/>
      <c r="B15" s="4" t="s">
        <v>12</v>
      </c>
      <c r="C15" s="14">
        <f>SUM(C12:C14)</f>
        <v>7500</v>
      </c>
      <c r="D15" s="14">
        <f>SUM(D12:D14)</f>
        <v>8500</v>
      </c>
      <c r="E15" s="14">
        <f>SUM(E12:E14)</f>
        <v>9500</v>
      </c>
      <c r="F15" s="14">
        <f>SUM(F12:F14)</f>
        <v>8000</v>
      </c>
    </row>
    <row r="16" spans="1:7">
      <c r="A16" s="1"/>
    </row>
    <row r="17" spans="1:3">
      <c r="A17" s="1" t="s">
        <v>13</v>
      </c>
    </row>
    <row r="18" spans="1:3">
      <c r="A18" s="1"/>
      <c r="B18" s="2" t="s">
        <v>14</v>
      </c>
      <c r="C18" s="27">
        <f>SUMPRODUCT(C5:F7,C12:F14)</f>
        <v>12025</v>
      </c>
    </row>
  </sheetData>
  <phoneticPr fontId="0" type="noConversion"/>
  <pageMargins left="0.75" right="0.75" top="1" bottom="1" header="0.5" footer="0.5"/>
  <pageSetup scale="5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18"/>
  <sheetViews>
    <sheetView workbookViewId="0">
      <selection activeCell="E1" sqref="E1:E1048576"/>
    </sheetView>
  </sheetViews>
  <sheetFormatPr defaultColWidth="9.5703125" defaultRowHeight="12.75"/>
  <cols>
    <col min="1" max="16384" width="9.5703125" style="2"/>
  </cols>
  <sheetData>
    <row r="1" spans="1:8">
      <c r="A1" s="1" t="s">
        <v>16</v>
      </c>
    </row>
    <row r="3" spans="1:8">
      <c r="A3" s="1" t="s">
        <v>0</v>
      </c>
    </row>
    <row r="4" spans="1:8">
      <c r="A4" s="1"/>
      <c r="B4" s="26" t="s">
        <v>15</v>
      </c>
      <c r="C4" s="3" t="s">
        <v>1</v>
      </c>
      <c r="D4" s="3" t="s">
        <v>2</v>
      </c>
      <c r="E4" s="3"/>
      <c r="F4" s="3" t="s">
        <v>3</v>
      </c>
      <c r="G4" s="3" t="s">
        <v>4</v>
      </c>
      <c r="H4" s="4" t="s">
        <v>5</v>
      </c>
    </row>
    <row r="5" spans="1:8">
      <c r="A5" s="1"/>
      <c r="B5" s="3" t="s">
        <v>6</v>
      </c>
      <c r="C5" s="5">
        <v>0.6</v>
      </c>
      <c r="D5" s="6">
        <v>0.56000000000000005</v>
      </c>
      <c r="E5" s="6"/>
      <c r="F5" s="6">
        <v>0.22</v>
      </c>
      <c r="G5" s="7">
        <v>0.4</v>
      </c>
      <c r="H5" s="28">
        <v>9000</v>
      </c>
    </row>
    <row r="6" spans="1:8">
      <c r="A6" s="1"/>
      <c r="B6" s="3" t="s">
        <v>7</v>
      </c>
      <c r="C6" s="8">
        <v>0.36</v>
      </c>
      <c r="D6" s="9">
        <v>0.3</v>
      </c>
      <c r="E6" s="9"/>
      <c r="F6" s="9">
        <v>0.28000000000000003</v>
      </c>
      <c r="G6" s="10">
        <v>0.57999999999999996</v>
      </c>
      <c r="H6" s="29">
        <v>12000</v>
      </c>
    </row>
    <row r="7" spans="1:8">
      <c r="A7" s="1"/>
      <c r="B7" s="3" t="s">
        <v>8</v>
      </c>
      <c r="C7" s="11">
        <v>0.65</v>
      </c>
      <c r="D7" s="12">
        <v>0.68</v>
      </c>
      <c r="E7" s="12"/>
      <c r="F7" s="12">
        <v>0.55000000000000004</v>
      </c>
      <c r="G7" s="13">
        <v>0.42</v>
      </c>
      <c r="H7" s="30">
        <v>13000</v>
      </c>
    </row>
    <row r="8" spans="1:8">
      <c r="A8" s="1"/>
      <c r="B8" s="4" t="s">
        <v>9</v>
      </c>
      <c r="C8" s="31">
        <v>7500</v>
      </c>
      <c r="D8" s="32">
        <v>8500</v>
      </c>
      <c r="E8" s="32"/>
      <c r="F8" s="32">
        <v>9500</v>
      </c>
      <c r="G8" s="33">
        <v>8000</v>
      </c>
    </row>
    <row r="9" spans="1:8">
      <c r="A9" s="1"/>
    </row>
    <row r="10" spans="1:8">
      <c r="A10" s="1" t="s">
        <v>10</v>
      </c>
    </row>
    <row r="11" spans="1:8">
      <c r="A11" s="1"/>
      <c r="C11" s="3" t="s">
        <v>1</v>
      </c>
      <c r="D11" s="3" t="s">
        <v>2</v>
      </c>
      <c r="E11" s="3"/>
      <c r="F11" s="3" t="s">
        <v>3</v>
      </c>
      <c r="G11" s="3" t="s">
        <v>4</v>
      </c>
      <c r="H11" s="4" t="s">
        <v>11</v>
      </c>
    </row>
    <row r="12" spans="1:8">
      <c r="A12" s="1"/>
      <c r="B12" s="3" t="s">
        <v>6</v>
      </c>
      <c r="C12" s="15">
        <v>0</v>
      </c>
      <c r="D12" s="16">
        <v>0</v>
      </c>
      <c r="E12" s="16"/>
      <c r="F12" s="16">
        <v>9000</v>
      </c>
      <c r="G12" s="17">
        <v>0</v>
      </c>
      <c r="H12" s="14">
        <f>SUM(C12:G12)</f>
        <v>9000</v>
      </c>
    </row>
    <row r="13" spans="1:8">
      <c r="A13" s="1"/>
      <c r="B13" s="3" t="s">
        <v>7</v>
      </c>
      <c r="C13" s="18">
        <v>3500</v>
      </c>
      <c r="D13" s="19">
        <v>8500</v>
      </c>
      <c r="E13" s="19"/>
      <c r="F13" s="19">
        <v>0</v>
      </c>
      <c r="G13" s="20">
        <v>0</v>
      </c>
      <c r="H13" s="14">
        <f>SUM(C13:G13)</f>
        <v>12000</v>
      </c>
    </row>
    <row r="14" spans="1:8">
      <c r="A14" s="1"/>
      <c r="B14" s="3" t="s">
        <v>8</v>
      </c>
      <c r="C14" s="21">
        <v>4000</v>
      </c>
      <c r="D14" s="22">
        <v>0</v>
      </c>
      <c r="E14" s="22"/>
      <c r="F14" s="22">
        <v>500</v>
      </c>
      <c r="G14" s="23">
        <v>8000</v>
      </c>
      <c r="H14" s="14">
        <f>SUM(C14:G14)</f>
        <v>12500</v>
      </c>
    </row>
    <row r="15" spans="1:8">
      <c r="A15" s="1"/>
      <c r="B15" s="4" t="s">
        <v>12</v>
      </c>
      <c r="C15" s="14">
        <f>SUM(C12:C14)</f>
        <v>7500</v>
      </c>
      <c r="D15" s="14">
        <f>SUM(D12:D14)</f>
        <v>8500</v>
      </c>
      <c r="E15" s="14"/>
      <c r="F15" s="14">
        <f>SUM(F12:F14)</f>
        <v>9500</v>
      </c>
      <c r="G15" s="14">
        <f>SUM(G12:G14)</f>
        <v>8000</v>
      </c>
    </row>
    <row r="16" spans="1:8">
      <c r="A16" s="1"/>
    </row>
    <row r="17" spans="1:3">
      <c r="A17" s="1" t="s">
        <v>13</v>
      </c>
    </row>
    <row r="18" spans="1:3">
      <c r="A18" s="1"/>
      <c r="B18" s="2" t="s">
        <v>14</v>
      </c>
      <c r="C18" s="27">
        <f>SUMPRODUCT(C5:G7,C12:G14)</f>
        <v>12025</v>
      </c>
    </row>
  </sheetData>
  <phoneticPr fontId="0" type="noConversion"/>
  <pageMargins left="0.75" right="0.75" top="1" bottom="1" header="0.5" footer="0.5"/>
  <pageSetup scale="5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7"/>
  <sheetViews>
    <sheetView workbookViewId="0">
      <selection activeCell="C17" sqref="C17"/>
    </sheetView>
  </sheetViews>
  <sheetFormatPr defaultRowHeight="12.75"/>
  <cols>
    <col min="1" max="1" width="8.85546875" style="1"/>
    <col min="2" max="2" width="12.42578125" customWidth="1"/>
  </cols>
  <sheetData>
    <row r="1" spans="1:7">
      <c r="A1" s="1" t="s">
        <v>29</v>
      </c>
    </row>
    <row r="3" spans="1:7">
      <c r="A3" s="1" t="s">
        <v>30</v>
      </c>
      <c r="C3" s="34" t="s">
        <v>31</v>
      </c>
      <c r="D3" s="34" t="s">
        <v>32</v>
      </c>
      <c r="E3" s="34" t="s">
        <v>33</v>
      </c>
      <c r="F3" s="34" t="s">
        <v>34</v>
      </c>
    </row>
    <row r="4" spans="1:7">
      <c r="B4" s="34" t="s">
        <v>35</v>
      </c>
      <c r="C4" s="35">
        <v>38</v>
      </c>
      <c r="D4" s="36">
        <v>75</v>
      </c>
      <c r="E4" s="36">
        <v>44</v>
      </c>
      <c r="F4" s="37">
        <v>27</v>
      </c>
    </row>
    <row r="5" spans="1:7">
      <c r="B5" s="34" t="s">
        <v>36</v>
      </c>
      <c r="C5" s="38">
        <v>34</v>
      </c>
      <c r="D5" s="39">
        <v>76</v>
      </c>
      <c r="E5" s="39">
        <v>43</v>
      </c>
      <c r="F5" s="40">
        <v>25</v>
      </c>
    </row>
    <row r="6" spans="1:7">
      <c r="B6" s="34" t="s">
        <v>37</v>
      </c>
      <c r="C6" s="38">
        <v>41</v>
      </c>
      <c r="D6" s="39">
        <v>71</v>
      </c>
      <c r="E6" s="39">
        <v>41</v>
      </c>
      <c r="F6" s="40">
        <v>26</v>
      </c>
    </row>
    <row r="7" spans="1:7">
      <c r="B7" s="34" t="s">
        <v>38</v>
      </c>
      <c r="C7" s="41">
        <v>33</v>
      </c>
      <c r="D7" s="42">
        <v>80</v>
      </c>
      <c r="E7" s="42">
        <v>45</v>
      </c>
      <c r="F7" s="43">
        <v>30</v>
      </c>
    </row>
    <row r="8" spans="1:7">
      <c r="B8" s="4"/>
      <c r="C8" s="39"/>
      <c r="D8" s="39"/>
      <c r="E8" s="39"/>
      <c r="F8" s="39"/>
    </row>
    <row r="10" spans="1:7">
      <c r="A10" s="1" t="s">
        <v>10</v>
      </c>
      <c r="C10" s="34" t="str">
        <f>C3</f>
        <v>Butterfly</v>
      </c>
      <c r="D10" s="34" t="str">
        <f>D3</f>
        <v>Breast</v>
      </c>
      <c r="E10" s="34" t="str">
        <f>E3</f>
        <v>Back</v>
      </c>
      <c r="F10" s="34" t="str">
        <f>F3</f>
        <v>Free</v>
      </c>
      <c r="G10" s="44" t="s">
        <v>39</v>
      </c>
    </row>
    <row r="11" spans="1:7">
      <c r="B11" s="34" t="str">
        <f>B4</f>
        <v>Todd</v>
      </c>
      <c r="C11" s="45">
        <v>0</v>
      </c>
      <c r="D11" s="46">
        <v>0</v>
      </c>
      <c r="E11" s="46">
        <v>1</v>
      </c>
      <c r="F11" s="47">
        <v>0</v>
      </c>
      <c r="G11" s="48">
        <f>SUM(C11:F11)</f>
        <v>1</v>
      </c>
    </row>
    <row r="12" spans="1:7">
      <c r="B12" s="34" t="str">
        <f>B5</f>
        <v>Betsy</v>
      </c>
      <c r="C12" s="49">
        <v>0</v>
      </c>
      <c r="D12" s="50">
        <v>0</v>
      </c>
      <c r="E12" s="50">
        <v>0</v>
      </c>
      <c r="F12" s="51">
        <v>1</v>
      </c>
      <c r="G12" s="48">
        <f>SUM(C12:F12)</f>
        <v>1</v>
      </c>
    </row>
    <row r="13" spans="1:7">
      <c r="B13" s="34" t="str">
        <f>B6</f>
        <v>Lee</v>
      </c>
      <c r="C13" s="49">
        <v>0</v>
      </c>
      <c r="D13" s="50">
        <v>1</v>
      </c>
      <c r="E13" s="50">
        <v>0</v>
      </c>
      <c r="F13" s="51">
        <v>0</v>
      </c>
      <c r="G13" s="48">
        <f>SUM(C13:F13)</f>
        <v>1</v>
      </c>
    </row>
    <row r="14" spans="1:7">
      <c r="B14" s="34" t="str">
        <f>B7</f>
        <v>Carly</v>
      </c>
      <c r="C14" s="52">
        <v>1</v>
      </c>
      <c r="D14" s="53">
        <v>0</v>
      </c>
      <c r="E14" s="53">
        <v>0</v>
      </c>
      <c r="F14" s="54">
        <v>0</v>
      </c>
      <c r="G14" s="48">
        <f>SUM(C14:F14)</f>
        <v>1</v>
      </c>
    </row>
    <row r="15" spans="1:7">
      <c r="B15" s="44" t="s">
        <v>40</v>
      </c>
      <c r="C15">
        <f>SUM(C11:C14)</f>
        <v>1</v>
      </c>
      <c r="D15">
        <f>SUM(D11:D14)</f>
        <v>1</v>
      </c>
      <c r="E15">
        <f>SUM(E11:E14)</f>
        <v>1</v>
      </c>
      <c r="F15">
        <f>SUM(F11:F14)</f>
        <v>1</v>
      </c>
    </row>
    <row r="17" spans="1:3">
      <c r="A17" s="1" t="s">
        <v>13</v>
      </c>
      <c r="B17" s="44" t="s">
        <v>41</v>
      </c>
      <c r="C17" s="55">
        <f>SUMPRODUCT(C4:F7,C11:F14)</f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7"/>
  <sheetViews>
    <sheetView workbookViewId="0">
      <selection activeCell="E17" sqref="E17"/>
    </sheetView>
  </sheetViews>
  <sheetFormatPr defaultColWidth="8" defaultRowHeight="12.75"/>
  <cols>
    <col min="1" max="1" width="12.7109375" style="56" customWidth="1"/>
    <col min="2" max="2" width="8" style="56" customWidth="1"/>
    <col min="3" max="4" width="7.7109375" style="56" customWidth="1"/>
    <col min="5" max="5" width="8.5703125" style="56" customWidth="1"/>
    <col min="6" max="6" width="4.7109375" style="56" customWidth="1"/>
    <col min="7" max="7" width="9.140625" style="56" customWidth="1"/>
    <col min="8" max="12" width="7.7109375" style="56" customWidth="1"/>
    <col min="13" max="13" width="8.7109375" style="56" customWidth="1"/>
    <col min="14" max="16384" width="8" style="56"/>
  </cols>
  <sheetData>
    <row r="1" spans="1:13">
      <c r="A1" s="1" t="s">
        <v>42</v>
      </c>
    </row>
    <row r="3" spans="1:13">
      <c r="A3" s="1" t="s">
        <v>0</v>
      </c>
      <c r="D3" s="57" t="s">
        <v>43</v>
      </c>
      <c r="J3" s="57" t="s">
        <v>44</v>
      </c>
    </row>
    <row r="4" spans="1:13">
      <c r="C4" s="34" t="s">
        <v>45</v>
      </c>
      <c r="D4" s="34" t="s">
        <v>46</v>
      </c>
      <c r="E4" s="4" t="s">
        <v>5</v>
      </c>
      <c r="H4" s="34" t="s">
        <v>47</v>
      </c>
      <c r="I4" s="34" t="s">
        <v>48</v>
      </c>
      <c r="J4" s="34" t="s">
        <v>49</v>
      </c>
      <c r="K4" s="34" t="s">
        <v>50</v>
      </c>
      <c r="L4" s="34" t="s">
        <v>51</v>
      </c>
    </row>
    <row r="5" spans="1:13">
      <c r="B5" s="34" t="s">
        <v>52</v>
      </c>
      <c r="C5" s="58">
        <v>1.28</v>
      </c>
      <c r="D5" s="59">
        <v>1.36</v>
      </c>
      <c r="E5" s="60">
        <v>2500</v>
      </c>
      <c r="G5" s="34" t="str">
        <f>C4</f>
        <v>D1</v>
      </c>
      <c r="H5" s="61">
        <v>0.6</v>
      </c>
      <c r="I5" s="62">
        <v>0.42</v>
      </c>
      <c r="J5" s="62">
        <v>0.32</v>
      </c>
      <c r="K5" s="62">
        <v>0.44</v>
      </c>
      <c r="L5" s="63">
        <v>0.68</v>
      </c>
    </row>
    <row r="6" spans="1:13">
      <c r="A6" s="57"/>
      <c r="B6" s="34" t="s">
        <v>53</v>
      </c>
      <c r="C6" s="64">
        <v>1.33</v>
      </c>
      <c r="D6" s="65">
        <v>1.38</v>
      </c>
      <c r="E6" s="66">
        <v>2500</v>
      </c>
      <c r="G6" s="34" t="str">
        <f>D4</f>
        <v>D2</v>
      </c>
      <c r="H6" s="67">
        <v>0.56999999999999995</v>
      </c>
      <c r="I6" s="68">
        <v>0.3</v>
      </c>
      <c r="J6" s="68">
        <v>0.4</v>
      </c>
      <c r="K6" s="68">
        <v>0.38</v>
      </c>
      <c r="L6" s="69">
        <v>0.72</v>
      </c>
    </row>
    <row r="7" spans="1:13">
      <c r="A7" s="57"/>
      <c r="B7" s="34" t="s">
        <v>54</v>
      </c>
      <c r="C7" s="70">
        <v>1.68</v>
      </c>
      <c r="D7" s="71">
        <v>1.55</v>
      </c>
      <c r="E7" s="72">
        <v>2500</v>
      </c>
      <c r="G7" s="4" t="s">
        <v>9</v>
      </c>
      <c r="H7" s="73">
        <v>1200</v>
      </c>
      <c r="I7" s="74">
        <v>1300</v>
      </c>
      <c r="J7" s="74">
        <v>1400</v>
      </c>
      <c r="K7" s="74">
        <v>1500</v>
      </c>
      <c r="L7" s="75">
        <v>1600</v>
      </c>
    </row>
    <row r="8" spans="1:13">
      <c r="A8" s="57"/>
      <c r="B8" s="1"/>
      <c r="C8" s="1"/>
      <c r="D8" s="1"/>
    </row>
    <row r="9" spans="1:13">
      <c r="A9" s="1" t="s">
        <v>10</v>
      </c>
      <c r="C9" s="34" t="str">
        <f>C4</f>
        <v>D1</v>
      </c>
      <c r="D9" s="34" t="str">
        <f>D4</f>
        <v>D2</v>
      </c>
      <c r="E9" s="4" t="s">
        <v>11</v>
      </c>
      <c r="H9" s="34" t="str">
        <f>H4</f>
        <v>W1</v>
      </c>
      <c r="I9" s="34" t="str">
        <f>I4</f>
        <v>W2</v>
      </c>
      <c r="J9" s="34" t="str">
        <f>J4</f>
        <v>W3</v>
      </c>
      <c r="K9" s="34" t="str">
        <f>K4</f>
        <v>W4</v>
      </c>
      <c r="L9" s="34" t="str">
        <f>L4</f>
        <v>W5</v>
      </c>
      <c r="M9" s="4" t="s">
        <v>55</v>
      </c>
    </row>
    <row r="10" spans="1:13">
      <c r="B10" s="34" t="str">
        <f>B5</f>
        <v>F1</v>
      </c>
      <c r="C10" s="76">
        <v>2500</v>
      </c>
      <c r="D10" s="77">
        <v>0</v>
      </c>
      <c r="E10" s="78">
        <f>SUM(C10:D10)</f>
        <v>2500</v>
      </c>
      <c r="G10" s="34" t="str">
        <f>G5</f>
        <v>D1</v>
      </c>
      <c r="H10" s="76">
        <v>1200</v>
      </c>
      <c r="I10" s="79">
        <v>0</v>
      </c>
      <c r="J10" s="79">
        <v>1400</v>
      </c>
      <c r="K10" s="79">
        <v>0</v>
      </c>
      <c r="L10" s="77">
        <v>1600</v>
      </c>
      <c r="M10" s="78">
        <f>SUM(H10:L10)</f>
        <v>4200</v>
      </c>
    </row>
    <row r="11" spans="1:13">
      <c r="A11" s="1"/>
      <c r="B11" s="34" t="str">
        <f>B6</f>
        <v>F2</v>
      </c>
      <c r="C11" s="80">
        <v>1700</v>
      </c>
      <c r="D11" s="81">
        <v>800</v>
      </c>
      <c r="E11" s="78">
        <f>SUM(C11:D11)</f>
        <v>2500</v>
      </c>
      <c r="G11" s="34" t="str">
        <f>G6</f>
        <v>D2</v>
      </c>
      <c r="H11" s="82">
        <v>0</v>
      </c>
      <c r="I11" s="83">
        <v>1300</v>
      </c>
      <c r="J11" s="83">
        <v>0</v>
      </c>
      <c r="K11" s="83">
        <v>1500</v>
      </c>
      <c r="L11" s="84">
        <v>0</v>
      </c>
      <c r="M11" s="78">
        <f>SUM(H11:L11)</f>
        <v>2800</v>
      </c>
    </row>
    <row r="12" spans="1:13">
      <c r="A12" s="1"/>
      <c r="B12" s="34" t="str">
        <f>B7</f>
        <v>F3</v>
      </c>
      <c r="C12" s="82">
        <v>0</v>
      </c>
      <c r="D12" s="84">
        <v>2000</v>
      </c>
      <c r="E12" s="78">
        <f>SUM(C12:D12)</f>
        <v>2000</v>
      </c>
      <c r="G12" s="4" t="s">
        <v>12</v>
      </c>
      <c r="H12" s="78">
        <f>SUM(H10:H11)</f>
        <v>1200</v>
      </c>
      <c r="I12" s="78">
        <f>SUM(I10:I11)</f>
        <v>1300</v>
      </c>
      <c r="J12" s="78">
        <f>SUM(J10:J11)</f>
        <v>1400</v>
      </c>
      <c r="K12" s="78">
        <f>SUM(K10:K11)</f>
        <v>1500</v>
      </c>
      <c r="L12" s="78">
        <f>SUM(L10:L11)</f>
        <v>1600</v>
      </c>
    </row>
    <row r="13" spans="1:13">
      <c r="A13" s="1"/>
      <c r="B13" s="4" t="s">
        <v>56</v>
      </c>
      <c r="C13" s="78">
        <f>SUM(C10:C12)</f>
        <v>4200</v>
      </c>
      <c r="D13" s="78">
        <f>SUM(D10:D12)</f>
        <v>2800</v>
      </c>
    </row>
    <row r="14" spans="1:13">
      <c r="A14" s="1"/>
    </row>
    <row r="15" spans="1:13">
      <c r="A15" s="1" t="s">
        <v>13</v>
      </c>
      <c r="C15" s="56" t="s">
        <v>57</v>
      </c>
      <c r="E15" s="85">
        <f>SUMPRODUCT(C5:D7,C10:D12)</f>
        <v>9665</v>
      </c>
      <c r="K15" s="56" t="s">
        <v>58</v>
      </c>
      <c r="M15" s="85">
        <f>SUMPRODUCT(H5:L6,H10:L11)</f>
        <v>3216</v>
      </c>
    </row>
    <row r="16" spans="1:13">
      <c r="A16" s="1"/>
    </row>
    <row r="17" spans="3:5">
      <c r="C17" s="56" t="s">
        <v>14</v>
      </c>
      <c r="E17" s="86">
        <f>E15+M15</f>
        <v>12881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22"/>
  <sheetViews>
    <sheetView workbookViewId="0">
      <selection activeCell="R7" sqref="R7"/>
    </sheetView>
  </sheetViews>
  <sheetFormatPr defaultColWidth="9.140625" defaultRowHeight="12.75"/>
  <cols>
    <col min="1" max="1" width="9.7109375" style="87" customWidth="1"/>
    <col min="2" max="2" width="9.42578125" style="87" bestFit="1" customWidth="1"/>
    <col min="3" max="17" width="5.28515625" style="87" customWidth="1"/>
    <col min="18" max="18" width="9.85546875" style="87" bestFit="1" customWidth="1"/>
    <col min="19" max="19" width="3.85546875" style="87" customWidth="1"/>
    <col min="20" max="20" width="6.7109375" style="87" customWidth="1"/>
    <col min="21" max="21" width="9.28515625" style="87" customWidth="1"/>
    <col min="22" max="25" width="5.7109375" style="87" customWidth="1"/>
    <col min="26" max="16384" width="9.140625" style="87"/>
  </cols>
  <sheetData>
    <row r="1" spans="1:21">
      <c r="A1" s="1" t="s">
        <v>59</v>
      </c>
      <c r="B1" s="1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>
      <c r="A2" s="1"/>
      <c r="B2" s="1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>
      <c r="A3" s="1" t="s">
        <v>10</v>
      </c>
      <c r="B3" s="1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1" s="89" customFormat="1">
      <c r="A4" s="88"/>
      <c r="B4" s="4" t="s">
        <v>60</v>
      </c>
      <c r="C4" s="34" t="s">
        <v>17</v>
      </c>
      <c r="D4" s="34" t="s">
        <v>18</v>
      </c>
      <c r="E4" s="34" t="s">
        <v>19</v>
      </c>
      <c r="F4" s="34" t="s">
        <v>20</v>
      </c>
      <c r="G4" s="34" t="s">
        <v>61</v>
      </c>
      <c r="H4" s="34" t="s">
        <v>21</v>
      </c>
      <c r="I4" s="34" t="s">
        <v>22</v>
      </c>
      <c r="J4" s="34" t="s">
        <v>23</v>
      </c>
      <c r="K4" s="34" t="s">
        <v>24</v>
      </c>
      <c r="L4" s="34" t="s">
        <v>62</v>
      </c>
      <c r="M4" s="34" t="s">
        <v>25</v>
      </c>
      <c r="N4" s="34" t="s">
        <v>26</v>
      </c>
      <c r="O4" s="34" t="s">
        <v>27</v>
      </c>
      <c r="P4" s="34" t="s">
        <v>28</v>
      </c>
      <c r="Q4" s="34" t="s">
        <v>63</v>
      </c>
      <c r="R4" s="34"/>
      <c r="S4" s="56"/>
      <c r="T4" s="34"/>
      <c r="U4" s="34"/>
    </row>
    <row r="5" spans="1:21">
      <c r="A5" s="1"/>
      <c r="B5" s="88"/>
      <c r="C5" s="90">
        <v>0</v>
      </c>
      <c r="D5" s="91">
        <v>0</v>
      </c>
      <c r="E5" s="91">
        <v>9000</v>
      </c>
      <c r="F5" s="91">
        <v>0</v>
      </c>
      <c r="G5" s="91">
        <v>0</v>
      </c>
      <c r="H5" s="91">
        <v>3500</v>
      </c>
      <c r="I5" s="91">
        <v>8500</v>
      </c>
      <c r="J5" s="91">
        <v>0</v>
      </c>
      <c r="K5" s="91">
        <v>0</v>
      </c>
      <c r="L5" s="91">
        <v>0</v>
      </c>
      <c r="M5" s="91">
        <v>4000</v>
      </c>
      <c r="N5" s="91">
        <v>0</v>
      </c>
      <c r="O5" s="91">
        <v>500</v>
      </c>
      <c r="P5" s="91">
        <v>8000</v>
      </c>
      <c r="Q5" s="92">
        <v>500</v>
      </c>
      <c r="R5" s="56"/>
      <c r="S5" s="56"/>
      <c r="T5" s="56"/>
      <c r="U5" s="56"/>
    </row>
    <row r="6" spans="1:21">
      <c r="A6" s="1" t="s">
        <v>13</v>
      </c>
      <c r="B6" s="88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44" t="s">
        <v>64</v>
      </c>
      <c r="S6" s="56"/>
      <c r="T6" s="56"/>
      <c r="U6" s="56"/>
    </row>
    <row r="7" spans="1:21">
      <c r="B7" s="4" t="s">
        <v>65</v>
      </c>
      <c r="C7" s="93">
        <v>0.6</v>
      </c>
      <c r="D7" s="94">
        <v>0.56000000000000005</v>
      </c>
      <c r="E7" s="94">
        <v>0.22</v>
      </c>
      <c r="F7" s="94">
        <v>0.4</v>
      </c>
      <c r="G7" s="94">
        <v>0</v>
      </c>
      <c r="H7" s="94">
        <v>0.36</v>
      </c>
      <c r="I7" s="94">
        <v>0.3</v>
      </c>
      <c r="J7" s="94">
        <v>0.28000000000000003</v>
      </c>
      <c r="K7" s="94">
        <v>0.57999999999999996</v>
      </c>
      <c r="L7" s="94">
        <v>0</v>
      </c>
      <c r="M7" s="94">
        <v>0.65</v>
      </c>
      <c r="N7" s="94">
        <v>0.68</v>
      </c>
      <c r="O7" s="94">
        <v>0.55000000000000004</v>
      </c>
      <c r="P7" s="94">
        <v>0.42</v>
      </c>
      <c r="Q7" s="94">
        <v>0</v>
      </c>
      <c r="R7" s="95">
        <f>SUMPRODUCT(C7:Q7,C5:Q5)</f>
        <v>12025</v>
      </c>
      <c r="S7" s="56"/>
      <c r="T7" s="56"/>
      <c r="U7" s="56"/>
    </row>
    <row r="8" spans="1:21">
      <c r="A8" s="56"/>
      <c r="B8" s="44"/>
      <c r="C8" s="93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56"/>
      <c r="S8" s="56"/>
      <c r="T8" s="56"/>
      <c r="U8" s="56"/>
    </row>
    <row r="9" spans="1:21">
      <c r="A9" s="1" t="s">
        <v>66</v>
      </c>
      <c r="B9" s="4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4" t="s">
        <v>67</v>
      </c>
      <c r="S9" s="4"/>
      <c r="T9" s="4" t="s">
        <v>68</v>
      </c>
      <c r="U9" s="56"/>
    </row>
    <row r="10" spans="1:21">
      <c r="A10"/>
      <c r="B10" s="4" t="s">
        <v>69</v>
      </c>
      <c r="C10">
        <v>1</v>
      </c>
      <c r="D10">
        <v>1</v>
      </c>
      <c r="E10">
        <v>1</v>
      </c>
      <c r="F10">
        <v>1</v>
      </c>
      <c r="G10">
        <v>1</v>
      </c>
      <c r="H10"/>
      <c r="I10"/>
      <c r="J10"/>
      <c r="K10"/>
      <c r="L10"/>
      <c r="M10"/>
      <c r="N10"/>
      <c r="O10"/>
      <c r="P10"/>
      <c r="Q10"/>
      <c r="R10" s="56">
        <f>SUMPRODUCT($C$5:$Q$5,C10:Q10)</f>
        <v>9000</v>
      </c>
      <c r="S10" s="34" t="s">
        <v>70</v>
      </c>
      <c r="T10" s="60">
        <v>9000</v>
      </c>
      <c r="U10" s="56"/>
    </row>
    <row r="11" spans="1:21">
      <c r="A11"/>
      <c r="B11" s="4" t="s">
        <v>71</v>
      </c>
      <c r="C11"/>
      <c r="D11"/>
      <c r="E11"/>
      <c r="F11"/>
      <c r="G11"/>
      <c r="H11">
        <v>1</v>
      </c>
      <c r="I11">
        <v>1</v>
      </c>
      <c r="J11">
        <v>1</v>
      </c>
      <c r="K11">
        <v>1</v>
      </c>
      <c r="L11">
        <v>1</v>
      </c>
      <c r="M11"/>
      <c r="N11"/>
      <c r="O11"/>
      <c r="P11"/>
      <c r="Q11"/>
      <c r="R11" s="56">
        <f t="shared" ref="R11:R17" si="0">SUMPRODUCT($C$5:$Q$5,C11:Q11)</f>
        <v>12000</v>
      </c>
      <c r="S11" s="34" t="s">
        <v>70</v>
      </c>
      <c r="T11" s="66">
        <v>12000</v>
      </c>
      <c r="U11" s="56"/>
    </row>
    <row r="12" spans="1:21">
      <c r="A12"/>
      <c r="B12" s="4" t="s">
        <v>72</v>
      </c>
      <c r="C12"/>
      <c r="D12"/>
      <c r="E12"/>
      <c r="F12"/>
      <c r="G12"/>
      <c r="H12"/>
      <c r="I12"/>
      <c r="J12"/>
      <c r="K12"/>
      <c r="L12"/>
      <c r="M12">
        <v>1</v>
      </c>
      <c r="N12">
        <v>1</v>
      </c>
      <c r="O12">
        <v>1</v>
      </c>
      <c r="P12">
        <v>1</v>
      </c>
      <c r="Q12">
        <v>1</v>
      </c>
      <c r="R12" s="56">
        <f>SUMPRODUCT($C$5:$Q$5,C12:Q12)</f>
        <v>13000</v>
      </c>
      <c r="S12" s="34" t="s">
        <v>70</v>
      </c>
      <c r="T12" s="66">
        <v>13000</v>
      </c>
      <c r="U12" s="56"/>
    </row>
    <row r="13" spans="1:21">
      <c r="A13"/>
      <c r="B13" s="4" t="s">
        <v>73</v>
      </c>
      <c r="C13">
        <v>-1</v>
      </c>
      <c r="D13"/>
      <c r="E13"/>
      <c r="F13"/>
      <c r="G13"/>
      <c r="H13">
        <v>-1</v>
      </c>
      <c r="I13"/>
      <c r="J13"/>
      <c r="K13"/>
      <c r="L13"/>
      <c r="M13">
        <v>-1</v>
      </c>
      <c r="N13"/>
      <c r="O13"/>
      <c r="P13"/>
      <c r="Q13"/>
      <c r="R13" s="56">
        <f t="shared" si="0"/>
        <v>-7500</v>
      </c>
      <c r="S13" s="34" t="s">
        <v>70</v>
      </c>
      <c r="T13" s="66">
        <v>-7500</v>
      </c>
      <c r="U13" s="56"/>
    </row>
    <row r="14" spans="1:21">
      <c r="A14"/>
      <c r="B14" s="4" t="s">
        <v>74</v>
      </c>
      <c r="C14"/>
      <c r="D14">
        <v>-1</v>
      </c>
      <c r="E14"/>
      <c r="F14"/>
      <c r="G14"/>
      <c r="H14"/>
      <c r="I14">
        <v>-1</v>
      </c>
      <c r="J14"/>
      <c r="K14"/>
      <c r="L14"/>
      <c r="M14"/>
      <c r="N14">
        <v>-1</v>
      </c>
      <c r="O14"/>
      <c r="P14"/>
      <c r="Q14"/>
      <c r="R14" s="56">
        <f t="shared" si="0"/>
        <v>-8500</v>
      </c>
      <c r="S14" s="34" t="s">
        <v>70</v>
      </c>
      <c r="T14" s="66">
        <v>-8500</v>
      </c>
      <c r="U14" s="56"/>
    </row>
    <row r="15" spans="1:21">
      <c r="A15"/>
      <c r="B15" s="4" t="s">
        <v>75</v>
      </c>
      <c r="C15"/>
      <c r="D15"/>
      <c r="E15">
        <v>-1</v>
      </c>
      <c r="F15"/>
      <c r="G15"/>
      <c r="H15"/>
      <c r="I15"/>
      <c r="J15">
        <v>-1</v>
      </c>
      <c r="K15"/>
      <c r="L15"/>
      <c r="M15"/>
      <c r="N15"/>
      <c r="O15">
        <v>-1</v>
      </c>
      <c r="P15"/>
      <c r="Q15"/>
      <c r="R15" s="56">
        <f t="shared" si="0"/>
        <v>-9500</v>
      </c>
      <c r="S15" s="34" t="s">
        <v>70</v>
      </c>
      <c r="T15" s="66">
        <v>-9500</v>
      </c>
      <c r="U15" s="56"/>
    </row>
    <row r="16" spans="1:21">
      <c r="A16"/>
      <c r="B16" s="4" t="s">
        <v>76</v>
      </c>
      <c r="C16"/>
      <c r="D16"/>
      <c r="E16"/>
      <c r="F16">
        <v>-1</v>
      </c>
      <c r="G16"/>
      <c r="H16"/>
      <c r="I16"/>
      <c r="J16"/>
      <c r="K16">
        <v>-1</v>
      </c>
      <c r="L16"/>
      <c r="M16"/>
      <c r="N16"/>
      <c r="O16"/>
      <c r="P16">
        <v>-1</v>
      </c>
      <c r="Q16"/>
      <c r="R16" s="56">
        <f t="shared" si="0"/>
        <v>-8000</v>
      </c>
      <c r="S16" s="34" t="s">
        <v>70</v>
      </c>
      <c r="T16" s="66">
        <v>-8000</v>
      </c>
      <c r="U16" s="56"/>
    </row>
    <row r="17" spans="1:21">
      <c r="A17"/>
      <c r="B17" s="4" t="s">
        <v>77</v>
      </c>
      <c r="C17"/>
      <c r="D17"/>
      <c r="E17"/>
      <c r="F17"/>
      <c r="G17">
        <v>-1</v>
      </c>
      <c r="H17"/>
      <c r="I17"/>
      <c r="J17"/>
      <c r="K17"/>
      <c r="L17">
        <v>-1</v>
      </c>
      <c r="M17"/>
      <c r="N17"/>
      <c r="O17"/>
      <c r="P17"/>
      <c r="Q17">
        <v>-1</v>
      </c>
      <c r="R17" s="56">
        <f t="shared" si="0"/>
        <v>-500</v>
      </c>
      <c r="S17" s="34" t="s">
        <v>70</v>
      </c>
      <c r="T17" s="72">
        <v>-500</v>
      </c>
      <c r="U17" s="56"/>
    </row>
    <row r="18" spans="1:2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23"/>
  <sheetViews>
    <sheetView workbookViewId="0">
      <selection activeCell="P10" sqref="P10"/>
    </sheetView>
  </sheetViews>
  <sheetFormatPr defaultColWidth="9.140625" defaultRowHeight="12.75"/>
  <cols>
    <col min="1" max="1" width="9.7109375" style="87" customWidth="1"/>
    <col min="2" max="2" width="9.42578125" style="87" bestFit="1" customWidth="1"/>
    <col min="3" max="15" width="5.28515625" style="87" customWidth="1"/>
    <col min="16" max="16" width="9.85546875" style="87" bestFit="1" customWidth="1"/>
    <col min="17" max="17" width="3.85546875" style="87" customWidth="1"/>
    <col min="18" max="18" width="6.7109375" style="87" customWidth="1"/>
    <col min="19" max="23" width="5.7109375" style="87" customWidth="1"/>
    <col min="24" max="16384" width="9.140625" style="87"/>
  </cols>
  <sheetData>
    <row r="1" spans="1:19">
      <c r="A1" s="1" t="s">
        <v>78</v>
      </c>
      <c r="B1" s="1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>
      <c r="A2" s="1"/>
      <c r="B2" s="1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>
      <c r="A3" s="1" t="s">
        <v>10</v>
      </c>
      <c r="B3" s="1"/>
      <c r="C3" s="56"/>
      <c r="D3" s="56"/>
      <c r="E3" s="56"/>
      <c r="F3" s="56"/>
      <c r="G3" s="56"/>
      <c r="H3" s="56"/>
      <c r="I3" s="56"/>
      <c r="J3" s="56"/>
      <c r="K3" s="56"/>
      <c r="O3" s="56"/>
      <c r="P3" s="56"/>
      <c r="Q3" s="56"/>
      <c r="R3" s="56"/>
      <c r="S3" s="56"/>
    </row>
    <row r="4" spans="1:19" s="89" customFormat="1">
      <c r="A4" s="88"/>
      <c r="B4" s="4" t="s">
        <v>60</v>
      </c>
      <c r="C4" s="34" t="s">
        <v>79</v>
      </c>
      <c r="D4" s="34" t="s">
        <v>80</v>
      </c>
      <c r="E4" s="34" t="s">
        <v>81</v>
      </c>
      <c r="F4" s="34" t="s">
        <v>82</v>
      </c>
      <c r="G4" s="34" t="s">
        <v>19</v>
      </c>
      <c r="H4" s="34" t="s">
        <v>83</v>
      </c>
      <c r="I4" s="34" t="s">
        <v>84</v>
      </c>
      <c r="J4" s="34" t="s">
        <v>85</v>
      </c>
      <c r="K4" s="34" t="s">
        <v>86</v>
      </c>
      <c r="L4" s="34" t="s">
        <v>87</v>
      </c>
      <c r="M4" s="34" t="s">
        <v>88</v>
      </c>
      <c r="N4" s="34" t="s">
        <v>89</v>
      </c>
      <c r="P4" s="34"/>
      <c r="Q4" s="56"/>
      <c r="R4" s="34"/>
      <c r="S4" s="34"/>
    </row>
    <row r="5" spans="1:19">
      <c r="A5" s="1"/>
      <c r="B5" s="88"/>
      <c r="C5" s="90">
        <v>176.47058823529412</v>
      </c>
      <c r="D5" s="91">
        <v>123.52941176470587</v>
      </c>
      <c r="E5" s="91">
        <v>0</v>
      </c>
      <c r="F5" s="91">
        <v>0</v>
      </c>
      <c r="G5" s="91">
        <v>0</v>
      </c>
      <c r="H5" s="91">
        <v>600</v>
      </c>
      <c r="I5" s="91">
        <v>400</v>
      </c>
      <c r="J5" s="91">
        <v>0</v>
      </c>
      <c r="K5" s="91">
        <v>0</v>
      </c>
      <c r="L5" s="91">
        <v>378.8235294117647</v>
      </c>
      <c r="M5" s="91">
        <v>70</v>
      </c>
      <c r="N5" s="92">
        <v>448.8235294117647</v>
      </c>
      <c r="P5" s="56"/>
      <c r="Q5" s="56"/>
      <c r="R5" s="56"/>
      <c r="S5" s="56"/>
    </row>
    <row r="6" spans="1:19">
      <c r="A6" s="1"/>
      <c r="B6" s="88"/>
      <c r="C6" s="34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P6" s="56"/>
      <c r="Q6" s="56"/>
      <c r="R6" s="56"/>
      <c r="S6" s="56"/>
    </row>
    <row r="7" spans="1:19">
      <c r="A7" s="1"/>
      <c r="B7" s="4" t="s">
        <v>90</v>
      </c>
      <c r="C7" s="96">
        <v>0.85</v>
      </c>
      <c r="D7" s="96">
        <v>0.9</v>
      </c>
      <c r="E7" s="96">
        <v>0.95</v>
      </c>
      <c r="F7" s="96">
        <v>0.6</v>
      </c>
      <c r="G7" s="96">
        <v>0.7</v>
      </c>
      <c r="H7" s="96">
        <v>0.8</v>
      </c>
      <c r="I7" s="96">
        <v>0.65</v>
      </c>
      <c r="J7" s="96">
        <v>0.6</v>
      </c>
      <c r="K7" s="34">
        <v>1</v>
      </c>
      <c r="L7" s="34">
        <v>1</v>
      </c>
      <c r="M7" s="34">
        <v>1</v>
      </c>
      <c r="N7" s="96"/>
      <c r="P7" s="56"/>
      <c r="Q7" s="56"/>
      <c r="R7" s="56"/>
      <c r="S7" s="56"/>
    </row>
    <row r="8" spans="1:19">
      <c r="A8" s="1" t="s">
        <v>13</v>
      </c>
      <c r="B8" s="88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P8" s="56"/>
      <c r="Q8" s="56"/>
      <c r="R8" s="56"/>
      <c r="S8" s="56"/>
    </row>
    <row r="9" spans="1:19">
      <c r="A9" s="97" t="s">
        <v>91</v>
      </c>
      <c r="B9" s="4" t="s">
        <v>92</v>
      </c>
      <c r="C9" s="98">
        <v>25</v>
      </c>
      <c r="D9" s="78">
        <v>20</v>
      </c>
      <c r="E9" s="78">
        <v>18</v>
      </c>
      <c r="F9" s="78">
        <f>C9</f>
        <v>25</v>
      </c>
      <c r="G9" s="78">
        <f>D9</f>
        <v>20</v>
      </c>
      <c r="H9" s="78">
        <f>E9</f>
        <v>18</v>
      </c>
      <c r="I9" s="78">
        <f>D9</f>
        <v>20</v>
      </c>
      <c r="J9" s="78">
        <f>E9</f>
        <v>18</v>
      </c>
      <c r="K9" s="78">
        <v>0</v>
      </c>
      <c r="L9" s="78">
        <v>0</v>
      </c>
      <c r="M9" s="78">
        <v>0</v>
      </c>
      <c r="N9" s="78">
        <v>0</v>
      </c>
      <c r="P9" s="44" t="s">
        <v>93</v>
      </c>
      <c r="Q9" s="56"/>
      <c r="R9" s="56"/>
      <c r="S9" s="56"/>
    </row>
    <row r="10" spans="1:19">
      <c r="A10" s="99" t="s">
        <v>94</v>
      </c>
      <c r="B10" s="4" t="s">
        <v>92</v>
      </c>
      <c r="C10" s="93">
        <f>C7*C9</f>
        <v>21.25</v>
      </c>
      <c r="D10" s="93">
        <f>D7*D9</f>
        <v>18</v>
      </c>
      <c r="E10" s="93">
        <f t="shared" ref="E10:J10" si="0">E7*E9</f>
        <v>17.099999999999998</v>
      </c>
      <c r="F10" s="93">
        <f t="shared" si="0"/>
        <v>15</v>
      </c>
      <c r="G10" s="93">
        <f t="shared" si="0"/>
        <v>14</v>
      </c>
      <c r="H10" s="93">
        <f t="shared" si="0"/>
        <v>14.4</v>
      </c>
      <c r="I10" s="93">
        <f t="shared" si="0"/>
        <v>13</v>
      </c>
      <c r="J10" s="93">
        <f t="shared" si="0"/>
        <v>10.799999999999999</v>
      </c>
      <c r="K10" s="98">
        <f>K7*K9</f>
        <v>0</v>
      </c>
      <c r="L10" s="98">
        <f>L7*L9</f>
        <v>0</v>
      </c>
      <c r="M10" s="98">
        <f>M7*M9</f>
        <v>0</v>
      </c>
      <c r="N10" s="98">
        <f>N7*N9</f>
        <v>0</v>
      </c>
      <c r="P10" s="95">
        <f>SUMPRODUCT(C10:N10,C5:N5)</f>
        <v>19813.529411764706</v>
      </c>
      <c r="Q10" s="56"/>
      <c r="R10" s="56"/>
      <c r="S10" s="56"/>
    </row>
    <row r="11" spans="1:19">
      <c r="A11" s="1" t="s">
        <v>66</v>
      </c>
      <c r="B11" s="4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P11" s="4" t="s">
        <v>67</v>
      </c>
      <c r="Q11" s="4"/>
      <c r="R11" s="4" t="s">
        <v>68</v>
      </c>
      <c r="S11" s="56"/>
    </row>
    <row r="12" spans="1:19">
      <c r="A12"/>
      <c r="B12" s="4" t="s">
        <v>95</v>
      </c>
      <c r="C12" s="56">
        <v>1</v>
      </c>
      <c r="D12" s="56">
        <v>1</v>
      </c>
      <c r="E12" s="56">
        <v>1</v>
      </c>
      <c r="F12" s="56"/>
      <c r="G12" s="56"/>
      <c r="H12" s="56"/>
      <c r="I12" s="56"/>
      <c r="J12" s="56"/>
      <c r="K12" s="56"/>
      <c r="L12" s="56"/>
      <c r="M12" s="56"/>
      <c r="N12" s="56"/>
      <c r="P12" s="56">
        <f t="shared" ref="P12:P18" si="1">SUMPRODUCT($C$5:$N$5,C12:N12)</f>
        <v>300</v>
      </c>
      <c r="Q12" s="34" t="s">
        <v>70</v>
      </c>
      <c r="R12" s="60">
        <v>300</v>
      </c>
      <c r="S12" s="56"/>
    </row>
    <row r="13" spans="1:19">
      <c r="A13"/>
      <c r="B13" s="4" t="s">
        <v>69</v>
      </c>
      <c r="C13" s="56"/>
      <c r="D13" s="56"/>
      <c r="E13" s="56"/>
      <c r="F13" s="56">
        <v>1</v>
      </c>
      <c r="G13" s="56">
        <v>1</v>
      </c>
      <c r="H13" s="56">
        <v>1</v>
      </c>
      <c r="I13" s="56"/>
      <c r="J13" s="56"/>
      <c r="K13" s="56"/>
      <c r="L13" s="56"/>
      <c r="M13" s="56"/>
      <c r="N13" s="56"/>
      <c r="P13" s="56">
        <f t="shared" si="1"/>
        <v>600</v>
      </c>
      <c r="Q13" s="34" t="s">
        <v>70</v>
      </c>
      <c r="R13" s="66">
        <v>600</v>
      </c>
      <c r="S13" s="56"/>
    </row>
    <row r="14" spans="1:19">
      <c r="A14"/>
      <c r="B14" s="4" t="s">
        <v>96</v>
      </c>
      <c r="C14" s="56"/>
      <c r="D14" s="56"/>
      <c r="E14" s="56"/>
      <c r="F14" s="56"/>
      <c r="G14" s="56"/>
      <c r="H14" s="56"/>
      <c r="I14" s="56">
        <v>1</v>
      </c>
      <c r="J14" s="56">
        <v>1</v>
      </c>
      <c r="K14" s="56"/>
      <c r="L14" s="56"/>
      <c r="M14" s="56"/>
      <c r="N14" s="56"/>
      <c r="P14" s="56">
        <f t="shared" si="1"/>
        <v>400</v>
      </c>
      <c r="Q14" s="34" t="s">
        <v>70</v>
      </c>
      <c r="R14" s="66">
        <v>400</v>
      </c>
      <c r="S14" s="56"/>
    </row>
    <row r="15" spans="1:19">
      <c r="A15"/>
      <c r="B15" s="4" t="s">
        <v>97</v>
      </c>
      <c r="C15" s="56"/>
      <c r="D15" s="56"/>
      <c r="E15" s="56"/>
      <c r="F15" s="56"/>
      <c r="G15" s="56"/>
      <c r="H15" s="56"/>
      <c r="I15" s="56"/>
      <c r="J15" s="56"/>
      <c r="K15" s="56">
        <v>1</v>
      </c>
      <c r="L15" s="56">
        <v>1</v>
      </c>
      <c r="M15" s="56">
        <v>1</v>
      </c>
      <c r="N15" s="56">
        <v>-1</v>
      </c>
      <c r="P15" s="56">
        <f t="shared" si="1"/>
        <v>0</v>
      </c>
      <c r="Q15" s="34" t="s">
        <v>70</v>
      </c>
      <c r="R15" s="66">
        <v>0</v>
      </c>
      <c r="S15" s="56"/>
    </row>
    <row r="16" spans="1:19">
      <c r="A16"/>
      <c r="B16" s="4" t="s">
        <v>98</v>
      </c>
      <c r="C16" s="94">
        <f>-C7</f>
        <v>-0.85</v>
      </c>
      <c r="D16" s="94"/>
      <c r="E16" s="94"/>
      <c r="F16" s="94">
        <f>-F7</f>
        <v>-0.6</v>
      </c>
      <c r="G16" s="94"/>
      <c r="H16" s="94"/>
      <c r="I16" s="94"/>
      <c r="J16" s="94"/>
      <c r="K16" s="56">
        <v>-1</v>
      </c>
      <c r="L16" s="56"/>
      <c r="M16" s="56"/>
      <c r="N16" s="94"/>
      <c r="P16" s="56">
        <f t="shared" si="1"/>
        <v>-150</v>
      </c>
      <c r="Q16" s="34" t="s">
        <v>70</v>
      </c>
      <c r="R16" s="66">
        <v>-150</v>
      </c>
      <c r="S16" s="56"/>
    </row>
    <row r="17" spans="1:19">
      <c r="A17"/>
      <c r="B17" s="4" t="s">
        <v>75</v>
      </c>
      <c r="C17" s="94"/>
      <c r="D17" s="94">
        <f>-D7</f>
        <v>-0.9</v>
      </c>
      <c r="E17" s="94"/>
      <c r="F17" s="94"/>
      <c r="G17" s="94">
        <f>-G7</f>
        <v>-0.7</v>
      </c>
      <c r="H17" s="94"/>
      <c r="I17" s="94">
        <f>-I7</f>
        <v>-0.65</v>
      </c>
      <c r="J17" s="94"/>
      <c r="K17" s="56"/>
      <c r="L17" s="56">
        <v>-1</v>
      </c>
      <c r="M17" s="56"/>
      <c r="N17" s="94"/>
      <c r="P17" s="56">
        <f t="shared" si="1"/>
        <v>-750</v>
      </c>
      <c r="Q17" s="34" t="s">
        <v>70</v>
      </c>
      <c r="R17" s="66">
        <v>-750</v>
      </c>
      <c r="S17" s="56"/>
    </row>
    <row r="18" spans="1:19">
      <c r="A18"/>
      <c r="B18" s="4" t="s">
        <v>99</v>
      </c>
      <c r="C18" s="94"/>
      <c r="D18" s="94"/>
      <c r="E18" s="94">
        <f>-E7</f>
        <v>-0.95</v>
      </c>
      <c r="F18" s="94"/>
      <c r="G18" s="94"/>
      <c r="H18" s="94">
        <f>-H7</f>
        <v>-0.8</v>
      </c>
      <c r="I18" s="94"/>
      <c r="J18" s="94">
        <f>-J7</f>
        <v>-0.6</v>
      </c>
      <c r="K18" s="56"/>
      <c r="L18" s="56"/>
      <c r="M18" s="56">
        <v>-1</v>
      </c>
      <c r="N18" s="94"/>
      <c r="P18" s="56">
        <f t="shared" si="1"/>
        <v>-550</v>
      </c>
      <c r="Q18" s="34" t="s">
        <v>70</v>
      </c>
      <c r="R18" s="72">
        <v>-550</v>
      </c>
      <c r="S18" s="56"/>
    </row>
    <row r="19" spans="1:19">
      <c r="A19" s="56"/>
      <c r="S19" s="56"/>
    </row>
    <row r="20" spans="1:19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  <row r="21" spans="1:19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</row>
    <row r="22" spans="1:19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</row>
    <row r="23" spans="1:19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23"/>
  <sheetViews>
    <sheetView workbookViewId="0">
      <selection activeCell="B7" sqref="B7"/>
    </sheetView>
  </sheetViews>
  <sheetFormatPr defaultColWidth="9.140625" defaultRowHeight="12.75"/>
  <cols>
    <col min="1" max="1" width="9.7109375" style="87" customWidth="1"/>
    <col min="2" max="2" width="7.5703125" style="87" bestFit="1" customWidth="1"/>
    <col min="3" max="16" width="5.7109375" style="87" customWidth="1"/>
    <col min="17" max="17" width="8.7109375" style="87" customWidth="1"/>
    <col min="18" max="18" width="3.85546875" style="87" customWidth="1"/>
    <col min="19" max="24" width="5.7109375" style="87" customWidth="1"/>
    <col min="25" max="16384" width="9.140625" style="87"/>
  </cols>
  <sheetData>
    <row r="1" spans="1:20">
      <c r="A1" s="1" t="s">
        <v>100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>
      <c r="A3" s="1" t="s">
        <v>10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s="89" customFormat="1">
      <c r="A4" s="88"/>
      <c r="B4" s="34" t="s">
        <v>101</v>
      </c>
      <c r="C4" s="34" t="s">
        <v>102</v>
      </c>
      <c r="D4" s="34" t="s">
        <v>103</v>
      </c>
      <c r="E4" s="34" t="s">
        <v>104</v>
      </c>
      <c r="F4" s="34" t="s">
        <v>105</v>
      </c>
      <c r="G4" s="34" t="s">
        <v>106</v>
      </c>
      <c r="H4" s="34" t="s">
        <v>107</v>
      </c>
      <c r="I4" s="34" t="s">
        <v>108</v>
      </c>
      <c r="J4" s="34" t="s">
        <v>109</v>
      </c>
      <c r="K4" s="34" t="s">
        <v>110</v>
      </c>
      <c r="L4" s="34" t="s">
        <v>111</v>
      </c>
      <c r="M4" s="34" t="s">
        <v>112</v>
      </c>
      <c r="N4" s="34" t="s">
        <v>113</v>
      </c>
      <c r="O4" s="34" t="s">
        <v>114</v>
      </c>
      <c r="P4" s="34" t="s">
        <v>45</v>
      </c>
      <c r="Q4" s="34"/>
      <c r="R4" s="56"/>
      <c r="S4" s="34"/>
      <c r="T4" s="34"/>
    </row>
    <row r="5" spans="1:20">
      <c r="A5" s="1"/>
      <c r="B5" s="100">
        <v>80.882947802231925</v>
      </c>
      <c r="C5" s="101">
        <v>0</v>
      </c>
      <c r="D5" s="102">
        <v>0</v>
      </c>
      <c r="E5" s="102">
        <v>0</v>
      </c>
      <c r="F5" s="102">
        <v>0</v>
      </c>
      <c r="G5" s="102">
        <v>24.761904761904759</v>
      </c>
      <c r="H5" s="102">
        <v>0</v>
      </c>
      <c r="I5" s="102">
        <v>0</v>
      </c>
      <c r="J5" s="102">
        <v>0</v>
      </c>
      <c r="K5" s="102">
        <v>60.049614468898596</v>
      </c>
      <c r="L5" s="102">
        <v>66.655072060477451</v>
      </c>
      <c r="M5" s="102">
        <v>25.225225225225223</v>
      </c>
      <c r="N5" s="102">
        <v>0</v>
      </c>
      <c r="O5" s="102">
        <v>0</v>
      </c>
      <c r="P5" s="103">
        <v>20.833333333333336</v>
      </c>
      <c r="Q5" s="56"/>
      <c r="R5" s="56"/>
      <c r="S5" s="56"/>
      <c r="T5" s="56"/>
    </row>
    <row r="6" spans="1:20">
      <c r="A6" s="1" t="s">
        <v>13</v>
      </c>
      <c r="B6" s="10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56"/>
      <c r="R6" s="56"/>
      <c r="S6" s="56"/>
      <c r="T6" s="56"/>
    </row>
    <row r="7" spans="1:20">
      <c r="A7" s="56"/>
      <c r="B7" s="105">
        <f>B5</f>
        <v>80.882947802231925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56"/>
      <c r="R7" s="56"/>
      <c r="S7" s="56"/>
      <c r="T7" s="56"/>
    </row>
    <row r="8" spans="1:20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>
      <c r="A9" s="1" t="s">
        <v>66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spans="1:20">
      <c r="A10" s="34" t="s">
        <v>115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0">
      <c r="A11" s="34">
        <v>0</v>
      </c>
      <c r="B11" s="56">
        <v>-1</v>
      </c>
      <c r="C11" s="56">
        <v>1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1</v>
      </c>
      <c r="L11" s="56">
        <v>0</v>
      </c>
      <c r="M11" s="56">
        <v>0</v>
      </c>
      <c r="N11" s="56">
        <v>1</v>
      </c>
      <c r="O11" s="56">
        <v>0</v>
      </c>
      <c r="P11" s="56">
        <v>1</v>
      </c>
      <c r="Q11" s="56">
        <f t="shared" ref="Q11:Q18" si="0">SUMPRODUCT($B$5:$P$5,B11:P11)</f>
        <v>7.1054273576010019E-15</v>
      </c>
      <c r="R11" s="34" t="s">
        <v>70</v>
      </c>
      <c r="S11" s="60">
        <v>0</v>
      </c>
      <c r="T11" s="56"/>
    </row>
    <row r="12" spans="1:20">
      <c r="A12" s="34">
        <v>1</v>
      </c>
      <c r="B12" s="56">
        <v>0</v>
      </c>
      <c r="C12" s="56">
        <v>-1.05</v>
      </c>
      <c r="D12" s="56">
        <v>1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f t="shared" si="0"/>
        <v>0</v>
      </c>
      <c r="R12" s="34" t="s">
        <v>70</v>
      </c>
      <c r="S12" s="66">
        <v>0</v>
      </c>
      <c r="T12" s="56"/>
    </row>
    <row r="13" spans="1:20">
      <c r="A13" s="34">
        <v>2</v>
      </c>
      <c r="B13" s="56">
        <v>0</v>
      </c>
      <c r="C13" s="56">
        <v>0</v>
      </c>
      <c r="D13" s="56">
        <v>-1.05</v>
      </c>
      <c r="E13" s="56">
        <v>1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-1.1100000000000001</v>
      </c>
      <c r="L13" s="56">
        <v>1</v>
      </c>
      <c r="M13" s="56">
        <v>0</v>
      </c>
      <c r="N13" s="56">
        <v>0</v>
      </c>
      <c r="O13" s="56">
        <v>0</v>
      </c>
      <c r="P13" s="56">
        <v>0</v>
      </c>
      <c r="Q13" s="56">
        <f t="shared" si="0"/>
        <v>0</v>
      </c>
      <c r="R13" s="34" t="s">
        <v>70</v>
      </c>
      <c r="S13" s="66">
        <v>0</v>
      </c>
      <c r="T13" s="56"/>
    </row>
    <row r="14" spans="1:20">
      <c r="A14" s="34">
        <v>3</v>
      </c>
      <c r="B14" s="56">
        <v>0</v>
      </c>
      <c r="C14" s="56">
        <v>0</v>
      </c>
      <c r="D14" s="56">
        <v>0</v>
      </c>
      <c r="E14" s="56">
        <v>-1.05</v>
      </c>
      <c r="F14" s="56">
        <v>1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-1.1599999999999999</v>
      </c>
      <c r="O14" s="56">
        <v>1</v>
      </c>
      <c r="P14" s="56">
        <v>0</v>
      </c>
      <c r="Q14" s="56">
        <f t="shared" si="0"/>
        <v>0</v>
      </c>
      <c r="R14" s="34" t="s">
        <v>70</v>
      </c>
      <c r="S14" s="66">
        <v>0</v>
      </c>
      <c r="T14" s="56"/>
    </row>
    <row r="15" spans="1:20">
      <c r="A15" s="34">
        <v>4</v>
      </c>
      <c r="B15" s="56">
        <v>0</v>
      </c>
      <c r="C15" s="56">
        <v>0</v>
      </c>
      <c r="D15" s="56">
        <v>0</v>
      </c>
      <c r="E15" s="56">
        <v>0</v>
      </c>
      <c r="F15" s="56">
        <v>-1.05</v>
      </c>
      <c r="G15" s="56">
        <v>1</v>
      </c>
      <c r="H15" s="56">
        <v>0</v>
      </c>
      <c r="I15" s="56">
        <v>0</v>
      </c>
      <c r="J15" s="56">
        <v>0</v>
      </c>
      <c r="K15" s="56">
        <v>0</v>
      </c>
      <c r="L15" s="56">
        <v>-1.1100000000000001</v>
      </c>
      <c r="M15" s="56">
        <v>1</v>
      </c>
      <c r="N15" s="56">
        <v>0</v>
      </c>
      <c r="O15" s="56">
        <v>0</v>
      </c>
      <c r="P15" s="56">
        <v>0</v>
      </c>
      <c r="Q15" s="56">
        <f t="shared" si="0"/>
        <v>-23.999999999999993</v>
      </c>
      <c r="R15" s="34" t="s">
        <v>70</v>
      </c>
      <c r="S15" s="66">
        <v>-24</v>
      </c>
      <c r="T15" s="56"/>
    </row>
    <row r="16" spans="1:20">
      <c r="A16" s="34">
        <v>5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-1.05</v>
      </c>
      <c r="H16" s="56">
        <v>1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f t="shared" si="0"/>
        <v>-26</v>
      </c>
      <c r="R16" s="34" t="s">
        <v>70</v>
      </c>
      <c r="S16" s="66">
        <v>-26</v>
      </c>
      <c r="T16" s="56"/>
    </row>
    <row r="17" spans="1:20">
      <c r="A17" s="34">
        <v>6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-1.05</v>
      </c>
      <c r="I17" s="56">
        <v>1</v>
      </c>
      <c r="J17" s="56">
        <v>0</v>
      </c>
      <c r="K17" s="56">
        <v>0</v>
      </c>
      <c r="L17" s="56">
        <v>0</v>
      </c>
      <c r="M17" s="56">
        <v>-1.1100000000000001</v>
      </c>
      <c r="N17" s="56">
        <v>0</v>
      </c>
      <c r="O17" s="56">
        <v>-1.1599999999999999</v>
      </c>
      <c r="P17" s="56">
        <v>0</v>
      </c>
      <c r="Q17" s="56">
        <f t="shared" si="0"/>
        <v>-28</v>
      </c>
      <c r="R17" s="34" t="s">
        <v>70</v>
      </c>
      <c r="S17" s="66">
        <v>-28</v>
      </c>
      <c r="T17" s="56"/>
    </row>
    <row r="18" spans="1:20">
      <c r="A18" s="34">
        <v>7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-1.05</v>
      </c>
      <c r="J18" s="56">
        <v>1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-1.44</v>
      </c>
      <c r="Q18" s="78">
        <f t="shared" si="0"/>
        <v>-30.000000000000004</v>
      </c>
      <c r="R18" s="34" t="s">
        <v>70</v>
      </c>
      <c r="S18" s="72">
        <v>-30</v>
      </c>
      <c r="T18" s="56"/>
    </row>
    <row r="19" spans="1:20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0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</row>
    <row r="21" spans="1:20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1:20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1:20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28"/>
  <sheetViews>
    <sheetView workbookViewId="0">
      <selection activeCell="O9" sqref="O9"/>
    </sheetView>
  </sheetViews>
  <sheetFormatPr defaultColWidth="9.140625" defaultRowHeight="12.75"/>
  <cols>
    <col min="1" max="1" width="15.7109375" style="56" customWidth="1"/>
    <col min="2" max="4" width="6.28515625" style="56" customWidth="1"/>
    <col min="5" max="14" width="5.7109375" style="56" customWidth="1"/>
    <col min="15" max="15" width="8.7109375" style="56" customWidth="1"/>
    <col min="16" max="42" width="4.7109375" style="56" customWidth="1"/>
    <col min="43" max="16384" width="9.140625" style="56"/>
  </cols>
  <sheetData>
    <row r="1" spans="1:17" ht="12.75" customHeight="1">
      <c r="A1" s="1" t="s">
        <v>116</v>
      </c>
      <c r="Q1" s="34"/>
    </row>
    <row r="2" spans="1:17" ht="12.75" customHeight="1">
      <c r="A2" s="1"/>
      <c r="Q2" s="34"/>
    </row>
    <row r="3" spans="1:17" ht="12.75" customHeight="1">
      <c r="A3" s="1" t="s">
        <v>10</v>
      </c>
      <c r="B3" s="34" t="s">
        <v>117</v>
      </c>
      <c r="C3" s="34" t="s">
        <v>118</v>
      </c>
      <c r="D3" s="34" t="s">
        <v>119</v>
      </c>
      <c r="E3" s="34" t="s">
        <v>120</v>
      </c>
      <c r="F3" s="34" t="s">
        <v>121</v>
      </c>
      <c r="G3" s="34" t="s">
        <v>122</v>
      </c>
      <c r="H3" s="34" t="s">
        <v>123</v>
      </c>
      <c r="I3" s="34" t="s">
        <v>124</v>
      </c>
      <c r="J3" s="34" t="s">
        <v>125</v>
      </c>
      <c r="K3" s="34" t="s">
        <v>126</v>
      </c>
      <c r="L3" s="34" t="s">
        <v>127</v>
      </c>
      <c r="M3" s="34" t="s">
        <v>128</v>
      </c>
      <c r="N3" s="34" t="s">
        <v>129</v>
      </c>
      <c r="O3" s="106"/>
      <c r="P3" s="34"/>
      <c r="Q3" s="106"/>
    </row>
    <row r="4" spans="1:17" ht="12.75" customHeight="1">
      <c r="A4" s="106" t="s">
        <v>130</v>
      </c>
      <c r="B4" s="107">
        <v>49.333333333333336</v>
      </c>
      <c r="C4" s="108">
        <v>29.6</v>
      </c>
      <c r="D4" s="108">
        <v>19.733333333333334</v>
      </c>
      <c r="E4" s="108">
        <v>9.6</v>
      </c>
      <c r="F4" s="108">
        <v>20</v>
      </c>
      <c r="G4" s="108">
        <v>12.8</v>
      </c>
      <c r="H4" s="108">
        <v>8</v>
      </c>
      <c r="I4" s="102">
        <v>8</v>
      </c>
      <c r="J4" s="102">
        <v>1.6000000000000003</v>
      </c>
      <c r="K4" s="102">
        <v>8</v>
      </c>
      <c r="L4" s="102">
        <v>4.8000000000000007</v>
      </c>
      <c r="M4" s="108">
        <v>16</v>
      </c>
      <c r="N4" s="109">
        <v>6.4000000000000012</v>
      </c>
      <c r="P4" s="34"/>
    </row>
    <row r="5" spans="1:17" ht="12.75" customHeight="1">
      <c r="A5" s="1" t="s">
        <v>13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P5" s="34"/>
    </row>
    <row r="6" spans="1:17" ht="12.75" customHeight="1">
      <c r="A6" s="106" t="s">
        <v>131</v>
      </c>
      <c r="D6" s="56">
        <v>36</v>
      </c>
      <c r="H6" s="56">
        <v>44</v>
      </c>
      <c r="M6" s="56">
        <v>50</v>
      </c>
      <c r="N6" s="56">
        <v>55</v>
      </c>
      <c r="P6" s="34"/>
    </row>
    <row r="7" spans="1:17" ht="12.75" customHeight="1">
      <c r="A7" s="106" t="s">
        <v>132</v>
      </c>
      <c r="B7" s="56">
        <v>5</v>
      </c>
      <c r="F7" s="56">
        <v>6</v>
      </c>
      <c r="P7" s="34"/>
    </row>
    <row r="8" spans="1:17" ht="12.75" customHeight="1">
      <c r="A8" s="106" t="s">
        <v>132</v>
      </c>
      <c r="B8" s="110">
        <v>28</v>
      </c>
      <c r="P8" s="34"/>
    </row>
    <row r="9" spans="1:17" ht="12.75" customHeight="1">
      <c r="A9" s="106" t="s">
        <v>133</v>
      </c>
      <c r="B9" s="73">
        <f t="shared" ref="B9:N9" si="0">B6-B7-B8</f>
        <v>-33</v>
      </c>
      <c r="C9" s="74">
        <f t="shared" si="0"/>
        <v>0</v>
      </c>
      <c r="D9" s="74">
        <f t="shared" si="0"/>
        <v>36</v>
      </c>
      <c r="E9" s="74">
        <f t="shared" si="0"/>
        <v>0</v>
      </c>
      <c r="F9" s="74">
        <f t="shared" si="0"/>
        <v>-6</v>
      </c>
      <c r="G9" s="74">
        <f t="shared" si="0"/>
        <v>0</v>
      </c>
      <c r="H9" s="74">
        <f t="shared" si="0"/>
        <v>44</v>
      </c>
      <c r="I9" s="74">
        <f t="shared" si="0"/>
        <v>0</v>
      </c>
      <c r="J9" s="74">
        <f t="shared" si="0"/>
        <v>0</v>
      </c>
      <c r="K9" s="74">
        <f t="shared" si="0"/>
        <v>0</v>
      </c>
      <c r="L9" s="74">
        <f t="shared" si="0"/>
        <v>0</v>
      </c>
      <c r="M9" s="74">
        <f t="shared" si="0"/>
        <v>50</v>
      </c>
      <c r="N9" s="75">
        <f t="shared" si="0"/>
        <v>55</v>
      </c>
      <c r="O9" s="111">
        <f>SUMPRODUCT(B9:N9,$B$4:$N$4)</f>
        <v>466.40000000000015</v>
      </c>
      <c r="P9" s="112"/>
    </row>
    <row r="10" spans="1:17" ht="12.75" customHeight="1">
      <c r="A10" s="1" t="s">
        <v>66</v>
      </c>
      <c r="O10" s="99" t="s">
        <v>67</v>
      </c>
      <c r="P10" s="4"/>
      <c r="Q10" s="99" t="s">
        <v>68</v>
      </c>
    </row>
    <row r="11" spans="1:17" ht="12.75" customHeight="1">
      <c r="A11" s="1"/>
      <c r="O11" s="99"/>
      <c r="P11" s="4"/>
      <c r="Q11" s="99"/>
    </row>
    <row r="12" spans="1:17" ht="12.75" customHeight="1">
      <c r="A12" s="106" t="s">
        <v>134</v>
      </c>
      <c r="B12" s="94">
        <v>-0.6</v>
      </c>
      <c r="C12" s="56">
        <v>1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113">
        <f>SUMPRODUCT(B12:N12,$B$4:$N$4)</f>
        <v>0</v>
      </c>
      <c r="P12" s="34" t="s">
        <v>70</v>
      </c>
      <c r="Q12" s="60">
        <v>0</v>
      </c>
    </row>
    <row r="13" spans="1:17" ht="12.75" customHeight="1">
      <c r="A13" s="106" t="s">
        <v>134</v>
      </c>
      <c r="B13" s="78">
        <v>-0.4</v>
      </c>
      <c r="C13" s="78">
        <v>0</v>
      </c>
      <c r="D13" s="78">
        <v>1</v>
      </c>
      <c r="E13" s="78">
        <v>0</v>
      </c>
      <c r="F13" s="78">
        <v>0</v>
      </c>
      <c r="G13" s="78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113">
        <f t="shared" ref="O13:O26" si="1">SUMPRODUCT(B13:N13,$B$4:$N$4)</f>
        <v>0</v>
      </c>
      <c r="P13" s="34" t="s">
        <v>70</v>
      </c>
      <c r="Q13" s="66">
        <v>0</v>
      </c>
    </row>
    <row r="14" spans="1:17" ht="12.75" customHeight="1">
      <c r="A14" s="114" t="s">
        <v>135</v>
      </c>
      <c r="B14" s="78">
        <v>0</v>
      </c>
      <c r="C14" s="78">
        <v>-1</v>
      </c>
      <c r="D14" s="78">
        <v>0</v>
      </c>
      <c r="E14" s="78">
        <v>1</v>
      </c>
      <c r="F14" s="78">
        <v>1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113">
        <f t="shared" si="1"/>
        <v>0</v>
      </c>
      <c r="P14" s="34" t="s">
        <v>70</v>
      </c>
      <c r="Q14" s="66">
        <v>0</v>
      </c>
    </row>
    <row r="15" spans="1:17" ht="12.75" customHeight="1">
      <c r="A15" s="114" t="s">
        <v>136</v>
      </c>
      <c r="B15" s="78">
        <v>0</v>
      </c>
      <c r="C15" s="78">
        <v>0</v>
      </c>
      <c r="D15" s="78">
        <v>0</v>
      </c>
      <c r="E15" s="78">
        <v>0</v>
      </c>
      <c r="F15" s="94">
        <v>-0.64</v>
      </c>
      <c r="G15" s="78">
        <v>1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113">
        <f t="shared" si="1"/>
        <v>0</v>
      </c>
      <c r="P15" s="34" t="s">
        <v>70</v>
      </c>
      <c r="Q15" s="66">
        <v>0</v>
      </c>
    </row>
    <row r="16" spans="1:17" ht="12.75" customHeight="1">
      <c r="A16" s="114" t="s">
        <v>136</v>
      </c>
      <c r="B16" s="78">
        <v>0</v>
      </c>
      <c r="C16" s="56">
        <v>0</v>
      </c>
      <c r="D16" s="56">
        <v>0</v>
      </c>
      <c r="E16" s="78">
        <v>0</v>
      </c>
      <c r="F16" s="94">
        <v>-0.4</v>
      </c>
      <c r="G16" s="78">
        <v>0</v>
      </c>
      <c r="H16" s="56">
        <v>1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113">
        <f t="shared" si="1"/>
        <v>0</v>
      </c>
      <c r="P16" s="34" t="s">
        <v>70</v>
      </c>
      <c r="Q16" s="66">
        <v>0</v>
      </c>
    </row>
    <row r="17" spans="1:17" ht="12.75" customHeight="1">
      <c r="A17" s="114" t="s">
        <v>137</v>
      </c>
      <c r="B17" s="78">
        <v>0</v>
      </c>
      <c r="C17" s="78">
        <v>0</v>
      </c>
      <c r="D17" s="78">
        <v>0</v>
      </c>
      <c r="E17" s="78">
        <v>-1</v>
      </c>
      <c r="F17" s="78">
        <v>0</v>
      </c>
      <c r="G17" s="78">
        <v>0</v>
      </c>
      <c r="H17" s="78">
        <v>0</v>
      </c>
      <c r="I17" s="78">
        <v>1</v>
      </c>
      <c r="J17" s="78">
        <v>1</v>
      </c>
      <c r="K17" s="78">
        <v>0</v>
      </c>
      <c r="L17" s="78">
        <v>0</v>
      </c>
      <c r="M17" s="78">
        <v>0</v>
      </c>
      <c r="N17" s="78">
        <v>0</v>
      </c>
      <c r="O17" s="113">
        <f t="shared" si="1"/>
        <v>6.6613381477509392E-16</v>
      </c>
      <c r="P17" s="34" t="s">
        <v>70</v>
      </c>
      <c r="Q17" s="66">
        <v>0</v>
      </c>
    </row>
    <row r="18" spans="1:17" ht="12.75" customHeight="1">
      <c r="A18" s="114" t="s">
        <v>138</v>
      </c>
      <c r="B18" s="78">
        <v>0</v>
      </c>
      <c r="C18" s="78">
        <v>0</v>
      </c>
      <c r="D18" s="78">
        <v>0</v>
      </c>
      <c r="E18" s="78">
        <v>0</v>
      </c>
      <c r="F18" s="78">
        <v>0</v>
      </c>
      <c r="G18" s="78">
        <v>-1</v>
      </c>
      <c r="H18" s="78">
        <v>0</v>
      </c>
      <c r="I18" s="78">
        <v>0</v>
      </c>
      <c r="J18" s="78">
        <v>0</v>
      </c>
      <c r="K18" s="78">
        <v>1</v>
      </c>
      <c r="L18" s="78">
        <v>1</v>
      </c>
      <c r="M18" s="78">
        <v>0</v>
      </c>
      <c r="N18" s="78">
        <v>0</v>
      </c>
      <c r="O18" s="113">
        <f t="shared" si="1"/>
        <v>0</v>
      </c>
      <c r="P18" s="34" t="s">
        <v>70</v>
      </c>
      <c r="Q18" s="66">
        <v>0</v>
      </c>
    </row>
    <row r="19" spans="1:17" ht="12.75" customHeight="1">
      <c r="A19" s="114" t="s">
        <v>139</v>
      </c>
      <c r="B19" s="78">
        <v>0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-1</v>
      </c>
      <c r="J19" s="78">
        <v>0</v>
      </c>
      <c r="K19" s="78">
        <v>-1</v>
      </c>
      <c r="L19" s="78">
        <v>0</v>
      </c>
      <c r="M19" s="78">
        <v>1</v>
      </c>
      <c r="N19" s="78">
        <v>0</v>
      </c>
      <c r="O19" s="113">
        <f t="shared" si="1"/>
        <v>0</v>
      </c>
      <c r="P19" s="34" t="s">
        <v>70</v>
      </c>
      <c r="Q19" s="66">
        <v>0</v>
      </c>
    </row>
    <row r="20" spans="1:17" ht="12.75" customHeight="1">
      <c r="A20" s="114" t="s">
        <v>140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-1</v>
      </c>
      <c r="K20" s="78">
        <v>0</v>
      </c>
      <c r="L20" s="78">
        <v>-1</v>
      </c>
      <c r="M20" s="78">
        <v>0</v>
      </c>
      <c r="N20" s="78">
        <v>1</v>
      </c>
      <c r="O20" s="113">
        <f t="shared" si="1"/>
        <v>0</v>
      </c>
      <c r="P20" s="34" t="s">
        <v>70</v>
      </c>
      <c r="Q20" s="66">
        <v>0</v>
      </c>
    </row>
    <row r="21" spans="1:17" ht="12.75" customHeight="1">
      <c r="A21" s="114" t="s">
        <v>141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94">
        <v>-0.5</v>
      </c>
      <c r="J21" s="78">
        <v>0</v>
      </c>
      <c r="K21" s="94">
        <v>0.5</v>
      </c>
      <c r="L21" s="78">
        <v>0</v>
      </c>
      <c r="M21" s="78">
        <v>0</v>
      </c>
      <c r="N21" s="78">
        <v>0</v>
      </c>
      <c r="O21" s="113">
        <f t="shared" si="1"/>
        <v>0</v>
      </c>
      <c r="P21" s="34" t="s">
        <v>142</v>
      </c>
      <c r="Q21" s="66">
        <v>0</v>
      </c>
    </row>
    <row r="22" spans="1:17" ht="12.75" customHeight="1">
      <c r="A22" s="114" t="s">
        <v>143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94">
        <v>-0.75</v>
      </c>
      <c r="K22" s="78">
        <v>0</v>
      </c>
      <c r="L22" s="94">
        <v>0.25</v>
      </c>
      <c r="M22" s="78">
        <v>0</v>
      </c>
      <c r="N22" s="78">
        <v>0</v>
      </c>
      <c r="O22" s="113">
        <f t="shared" si="1"/>
        <v>0</v>
      </c>
      <c r="P22" s="34" t="s">
        <v>142</v>
      </c>
      <c r="Q22" s="66">
        <v>0</v>
      </c>
    </row>
    <row r="23" spans="1:17" ht="12.75" customHeight="1">
      <c r="A23" s="114" t="s">
        <v>144</v>
      </c>
      <c r="B23" s="78">
        <v>1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113">
        <f t="shared" si="1"/>
        <v>49.333333333333336</v>
      </c>
      <c r="P23" s="34" t="s">
        <v>145</v>
      </c>
      <c r="Q23" s="66">
        <v>50</v>
      </c>
    </row>
    <row r="24" spans="1:17" ht="12.75" customHeight="1">
      <c r="A24" s="114" t="s">
        <v>146</v>
      </c>
      <c r="B24" s="78">
        <v>0</v>
      </c>
      <c r="C24" s="78">
        <v>0</v>
      </c>
      <c r="D24" s="78">
        <v>0</v>
      </c>
      <c r="E24" s="78">
        <v>0</v>
      </c>
      <c r="F24" s="78">
        <v>1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113">
        <f t="shared" si="1"/>
        <v>20</v>
      </c>
      <c r="P24" s="34" t="s">
        <v>145</v>
      </c>
      <c r="Q24" s="66">
        <v>20</v>
      </c>
    </row>
    <row r="25" spans="1:17" ht="12.75" customHeight="1">
      <c r="A25" s="114" t="s">
        <v>147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1</v>
      </c>
      <c r="N25" s="78">
        <v>0</v>
      </c>
      <c r="O25" s="113">
        <f t="shared" si="1"/>
        <v>16</v>
      </c>
      <c r="P25" s="34" t="s">
        <v>145</v>
      </c>
      <c r="Q25" s="115">
        <v>16</v>
      </c>
    </row>
    <row r="26" spans="1:17" ht="12.75" customHeight="1">
      <c r="A26" s="114" t="s">
        <v>148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78">
        <v>0</v>
      </c>
      <c r="N26" s="78">
        <v>1</v>
      </c>
      <c r="O26" s="113">
        <f t="shared" si="1"/>
        <v>6.4000000000000012</v>
      </c>
      <c r="P26" s="34" t="s">
        <v>145</v>
      </c>
      <c r="Q26" s="116">
        <v>16</v>
      </c>
    </row>
    <row r="27" spans="1:17" ht="12.75" customHeight="1"/>
    <row r="28" spans="1:17" ht="12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10.3</vt:lpstr>
      <vt:lpstr>10.4</vt:lpstr>
      <vt:lpstr>10.6</vt:lpstr>
      <vt:lpstr>10.14</vt:lpstr>
      <vt:lpstr>10.16</vt:lpstr>
      <vt:lpstr>10.19</vt:lpstr>
      <vt:lpstr>10.21</vt:lpstr>
      <vt:lpstr>10.24</vt:lpstr>
      <vt:lpstr>10.27</vt:lpstr>
      <vt:lpstr>'10.4'!Print_Area</vt:lpstr>
      <vt:lpstr>'10.6'!Print_Area</vt:lpstr>
    </vt:vector>
  </TitlesOfParts>
  <Company>The Tuck School at Dartmouth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Ken.Baker</dc:creator>
  <cp:lastModifiedBy>Baker, Kenneth R.</cp:lastModifiedBy>
  <cp:lastPrinted>2005-08-15T17:43:46Z</cp:lastPrinted>
  <dcterms:created xsi:type="dcterms:W3CDTF">2005-08-11T19:09:27Z</dcterms:created>
  <dcterms:modified xsi:type="dcterms:W3CDTF">2013-08-21T20:38:53Z</dcterms:modified>
</cp:coreProperties>
</file>